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60" windowWidth="15180" windowHeight="9348" activeTab="4"/>
  </bookViews>
  <sheets>
    <sheet name="TABELLA A" sheetId="1" r:id="rId1"/>
    <sheet name="TABELLA B" sheetId="2" r:id="rId2"/>
    <sheet name="TABELLA C " sheetId="4" r:id="rId3"/>
    <sheet name="TABELLA D" sheetId="5" r:id="rId4"/>
    <sheet name="COSTO COSTRUZIONE" sheetId="3" r:id="rId5"/>
  </sheets>
  <calcPr calcId="125725"/>
</workbook>
</file>

<file path=xl/calcChain.xml><?xml version="1.0" encoding="utf-8"?>
<calcChain xmlns="http://schemas.openxmlformats.org/spreadsheetml/2006/main">
  <c r="C5" i="1"/>
  <c r="F26" i="2"/>
  <c r="G26"/>
  <c r="O26"/>
  <c r="S26"/>
  <c r="N26"/>
  <c r="R26"/>
  <c r="M26"/>
  <c r="Q26"/>
  <c r="L26"/>
  <c r="P26"/>
  <c r="F25"/>
  <c r="G25"/>
  <c r="O25" s="1"/>
  <c r="S25" s="1"/>
  <c r="F21"/>
  <c r="O21"/>
  <c r="S21" s="1"/>
  <c r="N21"/>
  <c r="R21" s="1"/>
  <c r="M21"/>
  <c r="Q21" s="1"/>
  <c r="L21"/>
  <c r="P21" s="1"/>
  <c r="F20"/>
  <c r="S20" s="1"/>
  <c r="G20"/>
  <c r="O20"/>
  <c r="N20"/>
  <c r="M20"/>
  <c r="L20"/>
  <c r="G17"/>
  <c r="O17" s="1"/>
  <c r="S17" s="1"/>
  <c r="F16"/>
  <c r="G16"/>
  <c r="O16" s="1"/>
  <c r="S16" s="1"/>
  <c r="G13"/>
  <c r="O13"/>
  <c r="S13" s="1"/>
  <c r="N13"/>
  <c r="R13" s="1"/>
  <c r="M13"/>
  <c r="Q13" s="1"/>
  <c r="L13"/>
  <c r="P13" s="1"/>
  <c r="F11"/>
  <c r="S11" s="1"/>
  <c r="G11"/>
  <c r="O11"/>
  <c r="N11"/>
  <c r="M11"/>
  <c r="L11"/>
  <c r="F10"/>
  <c r="S10" s="1"/>
  <c r="G10"/>
  <c r="O10"/>
  <c r="N10"/>
  <c r="M10"/>
  <c r="L10"/>
  <c r="G7" i="4"/>
  <c r="G6"/>
  <c r="G9"/>
  <c r="G8"/>
  <c r="G5"/>
  <c r="P10" i="2" l="1"/>
  <c r="Q10"/>
  <c r="R10"/>
  <c r="P11"/>
  <c r="Q11"/>
  <c r="R11"/>
  <c r="L16"/>
  <c r="P16" s="1"/>
  <c r="M16"/>
  <c r="Q16" s="1"/>
  <c r="N16"/>
  <c r="R16" s="1"/>
  <c r="L17"/>
  <c r="P17" s="1"/>
  <c r="M17"/>
  <c r="Q17" s="1"/>
  <c r="N17"/>
  <c r="R17" s="1"/>
  <c r="P20"/>
  <c r="Q20"/>
  <c r="R20"/>
  <c r="L25"/>
  <c r="P25" s="1"/>
  <c r="M25"/>
  <c r="Q25" s="1"/>
  <c r="N25"/>
  <c r="R25" s="1"/>
</calcChain>
</file>

<file path=xl/sharedStrings.xml><?xml version="1.0" encoding="utf-8"?>
<sst xmlns="http://schemas.openxmlformats.org/spreadsheetml/2006/main" count="180" uniqueCount="148">
  <si>
    <t>destinazione d'uso</t>
  </si>
  <si>
    <t>classificazione per tipi di attività produttive in relazione alla sup. di calpestio per addetto (mq/add.)  (***)</t>
  </si>
  <si>
    <t>costo opere di urbanizzazione per unità di utenza (€/mc.)</t>
  </si>
  <si>
    <t>coef. (K) per n. addetti occupati nell'industria da applicarsi alla col. 7</t>
  </si>
  <si>
    <t>onere totale opere di urbanizzazione                   €/mq.</t>
  </si>
  <si>
    <t>primaria</t>
  </si>
  <si>
    <t>second.</t>
  </si>
  <si>
    <t>primarie  3x5</t>
  </si>
  <si>
    <t>second.   4x5</t>
  </si>
  <si>
    <t>&lt;50</t>
  </si>
  <si>
    <t>50-200</t>
  </si>
  <si>
    <t>200-1000</t>
  </si>
  <si>
    <t>&gt;1000</t>
  </si>
  <si>
    <t>parametro  h                  (****)</t>
  </si>
  <si>
    <t>costo OO.UU. Per ut. e per att. Prod.</t>
  </si>
  <si>
    <t>costo opere di urbanizzazione secondaria modificate con il coefficiente (K)  €/mq.</t>
  </si>
  <si>
    <t>Industriale</t>
  </si>
  <si>
    <t xml:space="preserve">      (**)</t>
  </si>
  <si>
    <t>1.    Densità &lt; 40  mq/add.</t>
  </si>
  <si>
    <t>1.1  Ind. trasf. mat. prime</t>
  </si>
  <si>
    <t>1.2  Ind. meccaniche</t>
  </si>
  <si>
    <t xml:space="preserve">1.3  Ind. mecc. di precisione,  </t>
  </si>
  <si>
    <t xml:space="preserve">       elettronica, ottica.</t>
  </si>
  <si>
    <t>2.    Densità 40 - 70  mq/add.</t>
  </si>
  <si>
    <t>2.1  Ind. trasf. mat. prime</t>
  </si>
  <si>
    <t>2.2  Ind. manifatturiere varie</t>
  </si>
  <si>
    <t>3.    Densità 70 - 150  mq/add.</t>
  </si>
  <si>
    <t>3.1  Ind. trasf. mat. prime</t>
  </si>
  <si>
    <t>3.2  Ind. manifatturiere varie</t>
  </si>
  <si>
    <t xml:space="preserve"> 514 / 75 = 6,85 €/mq.</t>
  </si>
  <si>
    <t xml:space="preserve"> 1/3 x 703/75 = 3,13 €/mq.</t>
  </si>
  <si>
    <t>1.2  Ind. manifatturiere varie</t>
  </si>
  <si>
    <t>1/3 x 703/150 = 1,56 €/mq.</t>
  </si>
  <si>
    <t>514 / 150                = 3,43 €/mq.</t>
  </si>
  <si>
    <r>
      <t xml:space="preserve">TABELLA B - Attività Produttive - </t>
    </r>
    <r>
      <rPr>
        <sz val="10"/>
        <rFont val="Arial"/>
        <family val="2"/>
      </rPr>
      <t>(comprese le attrezzature rurali non concedibili gratuitamente, da parificarsi all'attività manifatturiera di classe B). Il contributo da versare per le opere necessarie al trattamento ed allo smaltimento dei rifiuti solidi, liquidi e gassosi e di quelle necessarie alla sistemazione dei luoghi, ove ne siano alterate le caratteristiche, va computato sulla base di stime reali, ammettendosi sempre l'equivalenza tra monetizzazione e diretta esecuzione delle opere da parte del consessionario.</t>
    </r>
  </si>
  <si>
    <t>Classe A: dens. &lt;150 mq/add.</t>
  </si>
  <si>
    <t>Classe B: dens. &gt;150 mq/add.</t>
  </si>
  <si>
    <t>(*)</t>
  </si>
  <si>
    <t>La tabella è costituita:</t>
  </si>
  <si>
    <t>a) secondo la lettera e lo spirito dell'art.10 dove i tipi di attività produttive sono distinti in funzione del rapporto sup./addetti</t>
  </si>
  <si>
    <t xml:space="preserve">b) tenendo conto delle diversificazioni produttive </t>
  </si>
  <si>
    <t xml:space="preserve">c) tenendo conto dell'apporto occupazionale dei diversi tipi di industria </t>
  </si>
  <si>
    <t>d) selezionando gli oneri in relazione all'ampiezza della singola industria.</t>
  </si>
  <si>
    <t>(**)</t>
  </si>
  <si>
    <t>Industrie meccaniche di precisione, elettronica, ottica 3.10G-3.10H;    Industrie meccaniche varie: per risulta.</t>
  </si>
  <si>
    <t xml:space="preserve">La classificazione delle professioni e delle attività produttive - desunta da ISTAT 1971 - è la seguente:  Industrie di trasformazione delle materie prime: 3.09-3.12-3.13A-3.13E;   </t>
  </si>
  <si>
    <t>(***)</t>
  </si>
  <si>
    <t>(****)</t>
  </si>
  <si>
    <t>Superficie di calpestio per addetto: ai sensi del 1° c. art.10  le diferenziazioni tra i tipi delle attività produttive sono individuate tramite il rapporto: mq. di superficie di calpestio/addetti</t>
  </si>
  <si>
    <t>Parametro  h: parametro in relazione ai tipi di attività produttive e, nell'ipotesi della tabella, in funzione della superficie di calpestio per addetti</t>
  </si>
  <si>
    <t>(*****)</t>
  </si>
  <si>
    <t>Il valore "75" è il valore medio tra 0 e 150 mq/add.</t>
  </si>
  <si>
    <t>OO.UU. Primaria</t>
  </si>
  <si>
    <t>TABELLA  A - Attività Residenziali -</t>
  </si>
  <si>
    <t>€./mq.</t>
  </si>
  <si>
    <t>OO.UU. Secondaria</t>
  </si>
  <si>
    <t>TOTALE</t>
  </si>
  <si>
    <t>TABELLA C - Altre Attività -</t>
  </si>
  <si>
    <t>Tipo di attività</t>
  </si>
  <si>
    <t>Superficie netta</t>
  </si>
  <si>
    <t>Opere di urbanizzazione primaria (*)</t>
  </si>
  <si>
    <t>parametro</t>
  </si>
  <si>
    <t>Opere di urbanizzazione secondaria (**)</t>
  </si>
  <si>
    <t>TOTALE      €./mq.</t>
  </si>
  <si>
    <t>Attività Commerciali            (*)  (**)</t>
  </si>
  <si>
    <t>S &lt; 200 mq.</t>
  </si>
  <si>
    <t>200 mq. &lt; S &lt; 2000 mq.</t>
  </si>
  <si>
    <t>S &gt; 2000 mq.</t>
  </si>
  <si>
    <t>Attività Direzionali (***)</t>
  </si>
  <si>
    <t>Attività Turistico-Ricettive</t>
  </si>
  <si>
    <t>20 mq.</t>
  </si>
  <si>
    <t>Attività di trasformazione del territorio non a carattere edificatorio</t>
  </si>
  <si>
    <t>da 0,30 €/mq. a 1,00 €/mq. in relazione all'ampiezza dell'area interessata ed alle infrastrutture necessarie sia dirette che indirette.</t>
  </si>
  <si>
    <t>Si presume che per le attività commerciali l'incidenza delle OO.UU. Primaria sia pari all'incidenza delle OO.UU</t>
  </si>
  <si>
    <t>primaria relative alla residenza   5,14x100/20 = 25,70 €./mq.</t>
  </si>
  <si>
    <t xml:space="preserve"> OO.UU secondaria relative alla residenza   7,03x100/4/20 = 8,79 €./mq.</t>
  </si>
  <si>
    <t>In prima approssimazione, per le attività direzionali, per le opere di urbanizzazione primaria e secondaria</t>
  </si>
  <si>
    <t>una incidenza pari a quella delle attività commerciali per  S &gt; 2000 mq.</t>
  </si>
  <si>
    <t>Si presume che per le attività commerciali l'incidenza delle OO.UU. Secondaria sia pari ad 1/4 all'incidenza delle</t>
  </si>
  <si>
    <t xml:space="preserve">TABELLA D - Parametri da applicare in relaziione alle destinazioni di zona ed ai tipi di intevento previsti dagli strumenti urbanistici vigenti. </t>
  </si>
  <si>
    <t>Classi di destinazione d'uso</t>
  </si>
  <si>
    <t>Parametri</t>
  </si>
  <si>
    <t>OO.UU.             Secondaria</t>
  </si>
  <si>
    <t>OO.UU.             Primaria</t>
  </si>
  <si>
    <t>Insediamenti residenziali</t>
  </si>
  <si>
    <t>Coefficienti di riduzione per interventi su             aree pubbliche</t>
  </si>
  <si>
    <t>Tipo di intervento</t>
  </si>
  <si>
    <t>Coeff.</t>
  </si>
  <si>
    <t xml:space="preserve">     risanamento e ristrutturazione.</t>
  </si>
  <si>
    <t xml:space="preserve">    presentano variazione del carico urbanistico e della preesistente destina-</t>
  </si>
  <si>
    <t xml:space="preserve">2) Interne al centro storico: interventi non limitati al solo restauro conservativo e </t>
  </si>
  <si>
    <t>1) Interne al centro storico: interventi limitati al solo restauro conservativo e al</t>
  </si>
  <si>
    <t>3) Esterne al centro storico: interventi limitati al solo restauro conservativo e al</t>
  </si>
  <si>
    <r>
      <t>a</t>
    </r>
    <r>
      <rPr>
        <i/>
        <sz val="8"/>
        <rFont val="Arial"/>
        <family val="2"/>
      </rPr>
      <t>) aree in tessuto edilizio esistente soggetto ad operazioni di conservazione,</t>
    </r>
  </si>
  <si>
    <r>
      <t>b</t>
    </r>
    <r>
      <rPr>
        <i/>
        <sz val="8"/>
        <rFont val="Arial"/>
        <family val="2"/>
      </rPr>
      <t>) aree di completamento:</t>
    </r>
  </si>
  <si>
    <t xml:space="preserve">4) Esterne al centro storico: interventi non limitati al solo restauro conservativo </t>
  </si>
  <si>
    <t xml:space="preserve">    e al miglioramento degli impianti igienici e tecnologici, nonché interventi che </t>
  </si>
  <si>
    <t xml:space="preserve">    miglioramento degli impianti igienici e tecnologici, senza variazione del carico</t>
  </si>
  <si>
    <t xml:space="preserve">    al miglioramento degli impianti igienici e tecnologici, nonché interventi che </t>
  </si>
  <si>
    <r>
      <t>g</t>
    </r>
    <r>
      <rPr>
        <i/>
        <sz val="8"/>
        <rFont val="Arial"/>
        <family val="2"/>
      </rPr>
      <t>) aree di espansione:</t>
    </r>
  </si>
  <si>
    <t>della legge 28.1.1977 n.10</t>
  </si>
  <si>
    <t>edifici rurali per interventi che non rientrano negli esoneri previsti dall'art. 9</t>
  </si>
  <si>
    <t>----</t>
  </si>
  <si>
    <t>Destinazioni rurali speciali</t>
  </si>
  <si>
    <t>Insediamenti turistici e tipologie</t>
  </si>
  <si>
    <t xml:space="preserve">di impresa turistica e di tempo </t>
  </si>
  <si>
    <t>libero di cui alla L.R. 8.7.1999 n.18</t>
  </si>
  <si>
    <t>Insediamenti industriali</t>
  </si>
  <si>
    <t>interventi ricadenti in aree "167"</t>
  </si>
  <si>
    <t>0,9</t>
  </si>
  <si>
    <t>Insediamenti commerciali</t>
  </si>
  <si>
    <t>Insediamenti produttivi</t>
  </si>
  <si>
    <t>Industriali</t>
  </si>
  <si>
    <t>Artigianali</t>
  </si>
  <si>
    <t>Per le indicazionidegli indici di fabbricabilità valgono i valori teorici ammessi dagli strumenti urbanistici  e non quelli dello specifico progetto di costruzione.</t>
  </si>
  <si>
    <t>con diritto di superficie</t>
  </si>
  <si>
    <t>Classi di intervento definite negli strumenti                                                                                                       urbanistici generali</t>
  </si>
  <si>
    <r>
      <t xml:space="preserve">impianti artigianali in tessuto edilizio esistente </t>
    </r>
    <r>
      <rPr>
        <sz val="8"/>
        <rFont val="Arial"/>
        <family val="2"/>
      </rPr>
      <t>(ove ammesso dagli strum.urb.)</t>
    </r>
  </si>
  <si>
    <t>Interventi ricadenti in aree "167":</t>
  </si>
  <si>
    <t>con diritto di proprietà</t>
  </si>
  <si>
    <t>0,8</t>
  </si>
  <si>
    <t xml:space="preserve">Interventi non ricadenti in aree </t>
  </si>
  <si>
    <t>"167" ma convenzionati ai sensi</t>
  </si>
  <si>
    <t>dell'art.7  legge 28,1,1977 n.10</t>
  </si>
  <si>
    <t xml:space="preserve">    urbanistico e della preesistente destinazione d'uso …………………………...……………….</t>
  </si>
  <si>
    <t xml:space="preserve">    zione d'uso…………………………………………………………………………………………...……………………..</t>
  </si>
  <si>
    <t xml:space="preserve">    urbanistico e della preesistente destinazione d'uso………………….………………………….</t>
  </si>
  <si>
    <t xml:space="preserve">    zione d'uso………………………………………………………………………………………..…………………………..</t>
  </si>
  <si>
    <r>
      <t xml:space="preserve">    con</t>
    </r>
    <r>
      <rPr>
        <i/>
        <sz val="8"/>
        <rFont val="Arial"/>
        <family val="2"/>
      </rPr>
      <t xml:space="preserve"> ifn (indice fondiario netto)</t>
    </r>
    <r>
      <rPr>
        <sz val="8"/>
        <rFont val="Arial"/>
        <family val="2"/>
      </rPr>
      <t xml:space="preserve"> &lt; 1,00 mc/mq…………………………….…………………………</t>
    </r>
  </si>
  <si>
    <r>
      <t xml:space="preserve">                                      1,00 &lt;</t>
    </r>
    <r>
      <rPr>
        <i/>
        <sz val="8"/>
        <rFont val="Arial"/>
        <family val="2"/>
      </rPr>
      <t xml:space="preserve"> ifn </t>
    </r>
    <r>
      <rPr>
        <sz val="8"/>
        <rFont val="Arial"/>
        <family val="2"/>
      </rPr>
      <t>&lt; 2,00 mc/mq…………………………………………..……………………</t>
    </r>
  </si>
  <si>
    <r>
      <t xml:space="preserve">                                                 </t>
    </r>
    <r>
      <rPr>
        <i/>
        <sz val="8"/>
        <rFont val="Arial"/>
        <family val="2"/>
      </rPr>
      <t xml:space="preserve">ifn </t>
    </r>
    <r>
      <rPr>
        <sz val="8"/>
        <rFont val="Arial"/>
        <family val="2"/>
      </rPr>
      <t>&gt; 2,00 mc/mq……………………………………..…………………………</t>
    </r>
  </si>
  <si>
    <r>
      <t xml:space="preserve">    con</t>
    </r>
    <r>
      <rPr>
        <i/>
        <sz val="8"/>
        <rFont val="Arial"/>
        <family val="2"/>
      </rPr>
      <t xml:space="preserve"> it (indice territoriale)</t>
    </r>
    <r>
      <rPr>
        <sz val="8"/>
        <rFont val="Arial"/>
        <family val="2"/>
      </rPr>
      <t xml:space="preserve"> &lt; 1,00 mc/mq………………………………………………..………………..</t>
    </r>
  </si>
  <si>
    <r>
      <t xml:space="preserve">                                1,00 &lt;</t>
    </r>
    <r>
      <rPr>
        <i/>
        <sz val="8"/>
        <rFont val="Arial"/>
        <family val="2"/>
      </rPr>
      <t xml:space="preserve"> it </t>
    </r>
    <r>
      <rPr>
        <sz val="8"/>
        <rFont val="Arial"/>
        <family val="2"/>
      </rPr>
      <t>&lt; 1,50 mc/mq………………………………………………………….…………….</t>
    </r>
  </si>
  <si>
    <r>
      <t xml:space="preserve">                                           </t>
    </r>
    <r>
      <rPr>
        <i/>
        <sz val="8"/>
        <rFont val="Arial"/>
        <family val="2"/>
      </rPr>
      <t xml:space="preserve">it </t>
    </r>
    <r>
      <rPr>
        <sz val="8"/>
        <rFont val="Arial"/>
        <family val="2"/>
      </rPr>
      <t>&gt; 1,50 mc/mq……………………………………………...………………………..</t>
    </r>
  </si>
  <si>
    <t>nuovi interventi in tutte le aree disciplinate dallo strumento urbanistico ………..……</t>
  </si>
  <si>
    <t>ristrutturazione in tutte le aree disciplinate dallo strumento urbanistico………..…....</t>
  </si>
  <si>
    <t>ristrutturazione in tutte le aree disciplinate dallo strumento urbanistico……...……....</t>
  </si>
  <si>
    <t>ristrutturazione in tutte le aree disciplinate dallo strumento urbanistico………...…....</t>
  </si>
  <si>
    <t>zone industriali di riordino …………………………………………………………………………...…………………</t>
  </si>
  <si>
    <t>zone industriali di nuovo impianto attrezzato …………………………………………..……………….</t>
  </si>
  <si>
    <t>zone artigianali di riordino ……………………………………………………………….…………………………….</t>
  </si>
  <si>
    <t>zone artigianali di nuovo impianto attrezzato ……………………………..…………………………….</t>
  </si>
  <si>
    <t>art.27 Legge 865/1971:</t>
  </si>
  <si>
    <t>interventi ricadenti in aree ex.</t>
  </si>
  <si>
    <t xml:space="preserve">Costo di costruzione nuovi edifici residenziali </t>
  </si>
  <si>
    <t>€./mc.</t>
  </si>
  <si>
    <t>€/mq.   405,58</t>
  </si>
  <si>
    <t>COSTO DI COSTRUZIONE (Delibera G.C. 15/2021)</t>
  </si>
</sst>
</file>

<file path=xl/styles.xml><?xml version="1.0" encoding="utf-8"?>
<styleSheet xmlns="http://schemas.openxmlformats.org/spreadsheetml/2006/main">
  <fonts count="6">
    <font>
      <sz val="10"/>
      <name val="Arial"/>
    </font>
    <font>
      <sz val="8"/>
      <name val="Arial"/>
      <family val="2"/>
    </font>
    <font>
      <b/>
      <sz val="10"/>
      <name val="Arial"/>
      <family val="2"/>
    </font>
    <font>
      <i/>
      <sz val="8"/>
      <name val="Arial"/>
      <family val="2"/>
    </font>
    <font>
      <sz val="8"/>
      <name val="GreekC"/>
    </font>
    <font>
      <sz val="10"/>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NumberFormat="0"/>
  </cellStyleXfs>
  <cellXfs count="115">
    <xf numFmtId="0" fontId="0" fillId="0" borderId="0" xfId="0"/>
    <xf numFmtId="0" fontId="1" fillId="0" borderId="0" xfId="0" applyFont="1"/>
    <xf numFmtId="0" fontId="1" fillId="0" borderId="0" xfId="0" applyFont="1" applyAlignment="1">
      <alignment horizontal="justify"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Continuous" vertical="center" wrapText="1"/>
    </xf>
    <xf numFmtId="0" fontId="1" fillId="0" borderId="1" xfId="0" applyFont="1" applyBorder="1" applyAlignment="1">
      <alignment horizontal="center" vertical="center"/>
    </xf>
    <xf numFmtId="0" fontId="1" fillId="0" borderId="2" xfId="0" applyFont="1" applyBorder="1"/>
    <xf numFmtId="49" fontId="1" fillId="0" borderId="2" xfId="0" applyNumberFormat="1" applyFont="1" applyBorder="1" applyAlignment="1">
      <alignment horizontal="left" vertical="center" wrapText="1"/>
    </xf>
    <xf numFmtId="0" fontId="1" fillId="0" borderId="3" xfId="0" applyFont="1" applyBorder="1"/>
    <xf numFmtId="0" fontId="0" fillId="0" borderId="2" xfId="0" applyBorder="1"/>
    <xf numFmtId="2" fontId="1" fillId="0" borderId="4" xfId="0" applyNumberFormat="1" applyFont="1" applyBorder="1" applyAlignment="1">
      <alignment horizontal="center" vertical="center"/>
    </xf>
    <xf numFmtId="0" fontId="1" fillId="0" borderId="4" xfId="0" applyFont="1" applyBorder="1" applyAlignment="1">
      <alignment horizontal="center" vertical="center"/>
    </xf>
    <xf numFmtId="2" fontId="1" fillId="0" borderId="2" xfId="0" applyNumberFormat="1" applyFont="1" applyBorder="1" applyAlignment="1">
      <alignment horizontal="center" vertical="center"/>
    </xf>
    <xf numFmtId="0" fontId="1" fillId="0" borderId="2" xfId="0" applyFont="1" applyBorder="1" applyAlignment="1">
      <alignment horizontal="center" vertical="center"/>
    </xf>
    <xf numFmtId="2" fontId="1" fillId="0" borderId="3" xfId="0" applyNumberFormat="1" applyFont="1" applyBorder="1" applyAlignment="1">
      <alignment horizontal="center" vertical="center"/>
    </xf>
    <xf numFmtId="2" fontId="1" fillId="0" borderId="1" xfId="0" applyNumberFormat="1"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center" vertical="center"/>
    </xf>
    <xf numFmtId="0" fontId="0" fillId="0" borderId="0" xfId="0" applyBorder="1"/>
    <xf numFmtId="0" fontId="1" fillId="0" borderId="0" xfId="0" applyFont="1" applyBorder="1"/>
    <xf numFmtId="0" fontId="1" fillId="0" borderId="0" xfId="0" applyFont="1" applyAlignment="1">
      <alignment horizontal="right"/>
    </xf>
    <xf numFmtId="0" fontId="0" fillId="0" borderId="0" xfId="0" applyAlignment="1">
      <alignment horizontal="right"/>
    </xf>
    <xf numFmtId="0" fontId="1" fillId="0" borderId="0" xfId="0" applyFont="1" applyFill="1" applyBorder="1"/>
    <xf numFmtId="0" fontId="1" fillId="0" borderId="2" xfId="0" applyFont="1" applyBorder="1" applyAlignment="1">
      <alignment horizontal="center" textRotation="90" wrapText="1"/>
    </xf>
    <xf numFmtId="0" fontId="2"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2" fillId="0" borderId="1" xfId="0" applyFont="1" applyBorder="1" applyAlignment="1">
      <alignment horizontal="left" vertical="center"/>
    </xf>
    <xf numFmtId="0" fontId="0" fillId="0" borderId="1" xfId="0" applyBorder="1" applyAlignment="1">
      <alignment horizontal="right" vertical="center"/>
    </xf>
    <xf numFmtId="0" fontId="0" fillId="0" borderId="1" xfId="0" applyBorder="1" applyAlignment="1">
      <alignment horizontal="left" vertical="center"/>
    </xf>
    <xf numFmtId="0" fontId="2" fillId="0" borderId="1" xfId="0" applyFont="1" applyBorder="1" applyAlignment="1">
      <alignment horizontal="right" vertical="center"/>
    </xf>
    <xf numFmtId="0" fontId="1" fillId="0" borderId="0" xfId="0" applyFont="1" applyBorder="1" applyAlignment="1">
      <alignment vertical="center"/>
    </xf>
    <xf numFmtId="0" fontId="1" fillId="0" borderId="1" xfId="0" applyFont="1" applyBorder="1" applyAlignment="1">
      <alignment horizontal="right" vertical="center"/>
    </xf>
    <xf numFmtId="0" fontId="1" fillId="0" borderId="5" xfId="0" applyFont="1" applyBorder="1" applyAlignment="1">
      <alignment horizontal="right"/>
    </xf>
    <xf numFmtId="0" fontId="1" fillId="0" borderId="6" xfId="0" applyFont="1" applyBorder="1"/>
    <xf numFmtId="0" fontId="0" fillId="0" borderId="6" xfId="0" applyBorder="1"/>
    <xf numFmtId="0" fontId="0" fillId="0" borderId="7" xfId="0" applyBorder="1"/>
    <xf numFmtId="0" fontId="1" fillId="0" borderId="8" xfId="0" applyFont="1" applyBorder="1" applyAlignment="1">
      <alignment horizontal="right"/>
    </xf>
    <xf numFmtId="0" fontId="0" fillId="0" borderId="9" xfId="0" applyBorder="1"/>
    <xf numFmtId="0" fontId="1" fillId="0" borderId="10" xfId="0" applyFont="1" applyBorder="1" applyAlignment="1">
      <alignment horizontal="right"/>
    </xf>
    <xf numFmtId="0" fontId="1" fillId="0" borderId="11" xfId="0" applyFont="1" applyBorder="1"/>
    <xf numFmtId="0" fontId="0" fillId="0" borderId="11" xfId="0" applyBorder="1"/>
    <xf numFmtId="0" fontId="0" fillId="0" borderId="12" xfId="0" applyBorder="1"/>
    <xf numFmtId="0" fontId="0" fillId="0" borderId="8" xfId="0" applyBorder="1" applyAlignment="1">
      <alignment horizontal="right"/>
    </xf>
    <xf numFmtId="0" fontId="0" fillId="0" borderId="8" xfId="0" applyBorder="1"/>
    <xf numFmtId="0" fontId="1" fillId="0" borderId="5" xfId="0" applyFont="1" applyBorder="1" applyAlignment="1">
      <alignment horizontal="center" vertical="center"/>
    </xf>
    <xf numFmtId="0" fontId="1" fillId="0" borderId="8" xfId="0" applyFont="1" applyBorder="1"/>
    <xf numFmtId="0" fontId="3" fillId="0" borderId="2" xfId="0" applyFont="1" applyBorder="1" applyAlignment="1">
      <alignment vertical="center"/>
    </xf>
    <xf numFmtId="0" fontId="4" fillId="0" borderId="2" xfId="0" applyFont="1" applyBorder="1"/>
    <xf numFmtId="0" fontId="1" fillId="0" borderId="10" xfId="0" applyFont="1" applyBorder="1"/>
    <xf numFmtId="0" fontId="1" fillId="0" borderId="3"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3" fillId="0" borderId="4" xfId="0" applyFont="1" applyBorder="1"/>
    <xf numFmtId="0" fontId="3" fillId="0" borderId="3" xfId="0" applyFont="1" applyBorder="1" applyAlignment="1">
      <alignment vertical="center"/>
    </xf>
    <xf numFmtId="49" fontId="1" fillId="0" borderId="3"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vertical="center"/>
    </xf>
    <xf numFmtId="0" fontId="3" fillId="0" borderId="4" xfId="0" applyFont="1" applyBorder="1" applyAlignment="1">
      <alignment vertical="center"/>
    </xf>
    <xf numFmtId="0" fontId="1" fillId="0" borderId="11"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xf>
    <xf numFmtId="0" fontId="5" fillId="0" borderId="0" xfId="0" applyFont="1"/>
    <xf numFmtId="0" fontId="5" fillId="0" borderId="1" xfId="0" applyFont="1" applyBorder="1"/>
    <xf numFmtId="0" fontId="5" fillId="0" borderId="1" xfId="0" applyFont="1" applyBorder="1" applyAlignment="1">
      <alignment horizontal="right"/>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1" fillId="0" borderId="2" xfId="0" applyFont="1" applyBorder="1" applyAlignment="1">
      <alignment horizontal="center" textRotation="90" wrapText="1"/>
    </xf>
    <xf numFmtId="0" fontId="1" fillId="0" borderId="2" xfId="0" applyFont="1" applyBorder="1"/>
    <xf numFmtId="0" fontId="1" fillId="0" borderId="3" xfId="0" applyFont="1" applyBorder="1"/>
    <xf numFmtId="0" fontId="0" fillId="0" borderId="2" xfId="0" applyBorder="1" applyAlignment="1">
      <alignment horizontal="center" textRotation="90" wrapText="1"/>
    </xf>
    <xf numFmtId="0" fontId="0" fillId="0" borderId="3" xfId="0" applyBorder="1" applyAlignment="1">
      <alignment horizontal="center" textRotation="90" wrapText="1"/>
    </xf>
    <xf numFmtId="0" fontId="1" fillId="0" borderId="4" xfId="0" applyFont="1" applyBorder="1" applyAlignment="1">
      <alignment horizontal="center" textRotation="90" wrapText="1"/>
    </xf>
    <xf numFmtId="0" fontId="1" fillId="0" borderId="3" xfId="0" applyFont="1" applyBorder="1" applyAlignment="1">
      <alignment horizontal="center" textRotation="90" wrapText="1"/>
    </xf>
    <xf numFmtId="0" fontId="2" fillId="0" borderId="13" xfId="0" applyFont="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 fillId="0" borderId="1" xfId="0" applyFont="1" applyBorder="1" applyAlignment="1">
      <alignment horizontal="center" vertical="center" textRotation="90" wrapText="1"/>
    </xf>
    <xf numFmtId="0" fontId="0" fillId="0" borderId="1" xfId="0" applyBorder="1" applyAlignment="1">
      <alignment horizontal="center" vertical="center" textRotation="90"/>
    </xf>
    <xf numFmtId="0" fontId="0" fillId="0" borderId="1" xfId="0"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3" xfId="0" applyFont="1" applyBorder="1" applyAlignment="1">
      <alignment horizontal="justify" vertical="center"/>
    </xf>
    <xf numFmtId="0" fontId="0" fillId="0" borderId="14" xfId="0" applyBorder="1" applyAlignment="1">
      <alignment horizontal="justify" vertical="center"/>
    </xf>
    <xf numFmtId="0" fontId="0" fillId="0" borderId="15" xfId="0" applyBorder="1" applyAlignment="1">
      <alignment horizontal="justify" vertical="center"/>
    </xf>
    <xf numFmtId="0" fontId="0" fillId="0" borderId="3" xfId="0" applyBorder="1" applyAlignment="1">
      <alignment horizontal="center" vertical="center"/>
    </xf>
    <xf numFmtId="0" fontId="2" fillId="0" borderId="14" xfId="0" applyFont="1" applyBorder="1" applyAlignment="1">
      <alignment vertical="center" wrapText="1"/>
    </xf>
    <xf numFmtId="0" fontId="2" fillId="0" borderId="15" xfId="0" applyFont="1" applyBorder="1" applyAlignment="1">
      <alignment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2" xfId="0" applyFont="1" applyBorder="1" applyAlignment="1">
      <alignment vertical="center"/>
    </xf>
    <xf numFmtId="49" fontId="1" fillId="0" borderId="4"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horizontal="center" vertical="center"/>
    </xf>
    <xf numFmtId="0" fontId="0" fillId="0" borderId="15" xfId="0" applyBorder="1" applyAlignment="1"/>
  </cellXfs>
  <cellStyles count="1">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5"/>
  <sheetViews>
    <sheetView workbookViewId="0">
      <selection activeCell="B12" sqref="B12"/>
    </sheetView>
  </sheetViews>
  <sheetFormatPr defaultRowHeight="13.2"/>
  <cols>
    <col min="1" max="1" width="19.33203125" customWidth="1"/>
    <col min="2" max="2" width="10.6640625" style="29" customWidth="1"/>
    <col min="3" max="3" width="9.88671875" style="29" customWidth="1"/>
    <col min="4" max="4" width="6.88671875" customWidth="1"/>
    <col min="5" max="5" width="6.109375" customWidth="1"/>
    <col min="6" max="19" width="6.88671875" customWidth="1"/>
  </cols>
  <sheetData>
    <row r="1" spans="1:3" ht="12" customHeight="1"/>
    <row r="2" spans="1:3" s="28" customFormat="1" ht="21.75" customHeight="1">
      <c r="A2" s="30" t="s">
        <v>53</v>
      </c>
      <c r="B2" s="31"/>
      <c r="C2" s="31"/>
    </row>
    <row r="3" spans="1:3" s="28" customFormat="1" ht="15.9" customHeight="1">
      <c r="A3" s="32" t="s">
        <v>52</v>
      </c>
      <c r="B3" s="31" t="s">
        <v>145</v>
      </c>
      <c r="C3" s="31">
        <v>5.14</v>
      </c>
    </row>
    <row r="4" spans="1:3" s="28" customFormat="1" ht="15.9" customHeight="1">
      <c r="A4" s="32" t="s">
        <v>55</v>
      </c>
      <c r="B4" s="31" t="s">
        <v>145</v>
      </c>
      <c r="C4" s="31">
        <v>7.03</v>
      </c>
    </row>
    <row r="5" spans="1:3" s="27" customFormat="1" ht="15.9" customHeight="1">
      <c r="A5" s="30" t="s">
        <v>56</v>
      </c>
      <c r="B5" s="33" t="s">
        <v>145</v>
      </c>
      <c r="C5" s="33">
        <f>SUM(C3:C4)</f>
        <v>12.17</v>
      </c>
    </row>
  </sheetData>
  <phoneticPr fontId="0" type="noConversion"/>
  <pageMargins left="0.75" right="0.75" top="1" bottom="1" header="0.5" footer="0.5"/>
  <pageSetup paperSize="9" scale="88" orientation="landscape" r:id="rId1"/>
  <headerFooter alignWithMargins="0"/>
</worksheet>
</file>

<file path=xl/worksheets/sheet2.xml><?xml version="1.0" encoding="utf-8"?>
<worksheet xmlns="http://schemas.openxmlformats.org/spreadsheetml/2006/main" xmlns:r="http://schemas.openxmlformats.org/officeDocument/2006/relationships">
  <dimension ref="A1:S36"/>
  <sheetViews>
    <sheetView workbookViewId="0">
      <selection activeCell="E16" sqref="E16"/>
    </sheetView>
  </sheetViews>
  <sheetFormatPr defaultRowHeight="13.2"/>
  <cols>
    <col min="1" max="1" width="9.6640625" customWidth="1"/>
    <col min="2" max="2" width="21.44140625" bestFit="1" customWidth="1"/>
    <col min="3" max="4" width="6.88671875" customWidth="1"/>
    <col min="5" max="5" width="6.109375" customWidth="1"/>
    <col min="6" max="19" width="6.88671875" customWidth="1"/>
  </cols>
  <sheetData>
    <row r="1" spans="1:19" ht="13.5" customHeight="1"/>
    <row r="2" spans="1:19" ht="43.5" customHeight="1">
      <c r="A2" s="80" t="s">
        <v>34</v>
      </c>
      <c r="B2" s="81"/>
      <c r="C2" s="81"/>
      <c r="D2" s="81"/>
      <c r="E2" s="81"/>
      <c r="F2" s="81"/>
      <c r="G2" s="81"/>
      <c r="H2" s="81"/>
      <c r="I2" s="81"/>
      <c r="J2" s="81"/>
      <c r="K2" s="81"/>
      <c r="L2" s="81"/>
      <c r="M2" s="81"/>
      <c r="N2" s="81"/>
      <c r="O2" s="81"/>
      <c r="P2" s="81"/>
      <c r="Q2" s="81"/>
      <c r="R2" s="81"/>
      <c r="S2" s="82"/>
    </row>
    <row r="3" spans="1:19" s="2" customFormat="1" ht="57" customHeight="1">
      <c r="A3" s="71" t="s">
        <v>0</v>
      </c>
      <c r="B3" s="71" t="s">
        <v>1</v>
      </c>
      <c r="C3" s="5" t="s">
        <v>2</v>
      </c>
      <c r="D3" s="5"/>
      <c r="E3" s="83" t="s">
        <v>13</v>
      </c>
      <c r="F3" s="5" t="s">
        <v>14</v>
      </c>
      <c r="G3" s="5"/>
      <c r="H3" s="71" t="s">
        <v>3</v>
      </c>
      <c r="I3" s="85"/>
      <c r="J3" s="85"/>
      <c r="K3" s="85"/>
      <c r="L3" s="71" t="s">
        <v>15</v>
      </c>
      <c r="M3" s="72"/>
      <c r="N3" s="72"/>
      <c r="O3" s="72"/>
      <c r="P3" s="71" t="s">
        <v>4</v>
      </c>
      <c r="Q3" s="72"/>
      <c r="R3" s="72"/>
      <c r="S3" s="72"/>
    </row>
    <row r="4" spans="1:19" s="3" customFormat="1" ht="20.399999999999999">
      <c r="A4" s="72"/>
      <c r="B4" s="72"/>
      <c r="C4" s="6" t="s">
        <v>5</v>
      </c>
      <c r="D4" s="6" t="s">
        <v>6</v>
      </c>
      <c r="E4" s="84"/>
      <c r="F4" s="4" t="s">
        <v>7</v>
      </c>
      <c r="G4" s="4" t="s">
        <v>8</v>
      </c>
      <c r="H4" s="6" t="s">
        <v>9</v>
      </c>
      <c r="I4" s="6" t="s">
        <v>10</v>
      </c>
      <c r="J4" s="6" t="s">
        <v>11</v>
      </c>
      <c r="K4" s="6" t="s">
        <v>12</v>
      </c>
      <c r="L4" s="6" t="s">
        <v>9</v>
      </c>
      <c r="M4" s="6" t="s">
        <v>10</v>
      </c>
      <c r="N4" s="6" t="s">
        <v>11</v>
      </c>
      <c r="O4" s="6" t="s">
        <v>12</v>
      </c>
      <c r="P4" s="6" t="s">
        <v>9</v>
      </c>
      <c r="Q4" s="6" t="s">
        <v>10</v>
      </c>
      <c r="R4" s="6" t="s">
        <v>11</v>
      </c>
      <c r="S4" s="6" t="s">
        <v>12</v>
      </c>
    </row>
    <row r="5" spans="1:19" s="3" customFormat="1" ht="10.199999999999999">
      <c r="A5" s="6">
        <v>1</v>
      </c>
      <c r="B5" s="6">
        <v>2</v>
      </c>
      <c r="C5" s="6">
        <v>3</v>
      </c>
      <c r="D5" s="6">
        <v>4</v>
      </c>
      <c r="E5" s="6">
        <v>5</v>
      </c>
      <c r="F5" s="6">
        <v>6</v>
      </c>
      <c r="G5" s="6">
        <v>7</v>
      </c>
      <c r="H5" s="6">
        <v>8</v>
      </c>
      <c r="I5" s="6">
        <v>9</v>
      </c>
      <c r="J5" s="6">
        <v>10</v>
      </c>
      <c r="K5" s="6">
        <v>11</v>
      </c>
      <c r="L5" s="6">
        <v>12</v>
      </c>
      <c r="M5" s="6">
        <v>13</v>
      </c>
      <c r="N5" s="6">
        <v>14</v>
      </c>
      <c r="O5" s="6">
        <v>15</v>
      </c>
      <c r="P5" s="6">
        <v>16</v>
      </c>
      <c r="Q5" s="6">
        <v>17</v>
      </c>
      <c r="R5" s="6">
        <v>18</v>
      </c>
      <c r="S5" s="6">
        <v>19</v>
      </c>
    </row>
    <row r="6" spans="1:19" s="20" customFormat="1" ht="10.199999999999999">
      <c r="A6" s="14"/>
      <c r="B6" s="12"/>
      <c r="C6" s="12"/>
      <c r="D6" s="12"/>
      <c r="E6" s="12"/>
      <c r="F6" s="12"/>
      <c r="G6" s="12"/>
      <c r="H6" s="12"/>
      <c r="I6" s="12"/>
      <c r="J6" s="12"/>
      <c r="K6" s="12"/>
      <c r="L6" s="12"/>
      <c r="M6" s="12"/>
      <c r="N6" s="12"/>
      <c r="O6" s="12"/>
      <c r="P6" s="12"/>
      <c r="Q6" s="12"/>
      <c r="R6" s="12"/>
      <c r="S6" s="12"/>
    </row>
    <row r="7" spans="1:19" s="1" customFormat="1" ht="12" customHeight="1">
      <c r="A7" s="14" t="s">
        <v>16</v>
      </c>
      <c r="B7" s="7" t="s">
        <v>35</v>
      </c>
      <c r="C7" s="73" t="s">
        <v>29</v>
      </c>
      <c r="D7" s="73" t="s">
        <v>30</v>
      </c>
      <c r="E7" s="13"/>
      <c r="F7" s="13"/>
      <c r="G7" s="13"/>
      <c r="H7" s="13"/>
      <c r="I7" s="13"/>
      <c r="J7" s="13"/>
      <c r="K7" s="13"/>
      <c r="L7" s="13"/>
      <c r="M7" s="13"/>
      <c r="N7" s="13"/>
      <c r="O7" s="13"/>
      <c r="P7" s="13"/>
      <c r="Q7" s="13"/>
      <c r="R7" s="13"/>
      <c r="S7" s="14"/>
    </row>
    <row r="8" spans="1:19" s="1" customFormat="1" ht="12" customHeight="1">
      <c r="A8" s="7"/>
      <c r="B8" s="7" t="s">
        <v>17</v>
      </c>
      <c r="C8" s="74"/>
      <c r="D8" s="76"/>
      <c r="E8" s="13"/>
      <c r="F8" s="13"/>
      <c r="G8" s="13"/>
      <c r="H8" s="13"/>
      <c r="I8" s="13"/>
      <c r="J8" s="13"/>
      <c r="K8" s="13"/>
      <c r="L8" s="13"/>
      <c r="M8" s="13"/>
      <c r="N8" s="13"/>
      <c r="O8" s="13"/>
      <c r="P8" s="13"/>
      <c r="Q8" s="13"/>
      <c r="R8" s="13"/>
      <c r="S8" s="14"/>
    </row>
    <row r="9" spans="1:19" s="1" customFormat="1" ht="12" customHeight="1">
      <c r="A9" s="7"/>
      <c r="B9" s="7" t="s">
        <v>18</v>
      </c>
      <c r="C9" s="74"/>
      <c r="D9" s="76"/>
      <c r="E9" s="13"/>
      <c r="F9" s="13"/>
      <c r="G9" s="13"/>
      <c r="H9" s="13"/>
      <c r="I9" s="13"/>
      <c r="J9" s="13"/>
      <c r="K9" s="13"/>
      <c r="L9" s="13"/>
      <c r="M9" s="13"/>
      <c r="N9" s="13"/>
      <c r="O9" s="13"/>
      <c r="P9" s="13"/>
      <c r="Q9" s="13"/>
      <c r="R9" s="13"/>
      <c r="S9" s="14"/>
    </row>
    <row r="10" spans="1:19" s="1" customFormat="1" ht="12" customHeight="1">
      <c r="A10" s="7"/>
      <c r="B10" s="7" t="s">
        <v>19</v>
      </c>
      <c r="C10" s="74"/>
      <c r="D10" s="76"/>
      <c r="E10" s="15">
        <v>1.2</v>
      </c>
      <c r="F10" s="15">
        <f>SUM(E10*6.85)</f>
        <v>8.2199999999999989</v>
      </c>
      <c r="G10" s="15">
        <f>SUM(E10*3.13)</f>
        <v>3.7559999999999998</v>
      </c>
      <c r="H10" s="15">
        <v>0.9</v>
      </c>
      <c r="I10" s="15">
        <v>0.9</v>
      </c>
      <c r="J10" s="15">
        <v>1</v>
      </c>
      <c r="K10" s="15">
        <v>1</v>
      </c>
      <c r="L10" s="15">
        <f>SUM(G10*H10)</f>
        <v>3.3803999999999998</v>
      </c>
      <c r="M10" s="15">
        <f>SUM(G10*I10)</f>
        <v>3.3803999999999998</v>
      </c>
      <c r="N10" s="15">
        <f>SUM(G10*J10)</f>
        <v>3.7559999999999998</v>
      </c>
      <c r="O10" s="15">
        <f>SUM(G10*K10)</f>
        <v>3.7559999999999998</v>
      </c>
      <c r="P10" s="15">
        <f>SUM(F10,L10)</f>
        <v>11.600399999999999</v>
      </c>
      <c r="Q10" s="15">
        <f>SUM(F10,M10)</f>
        <v>11.600399999999999</v>
      </c>
      <c r="R10" s="15">
        <f>SUM(F10,N10)</f>
        <v>11.975999999999999</v>
      </c>
      <c r="S10" s="15">
        <f>SUM(F10,O10)</f>
        <v>11.975999999999999</v>
      </c>
    </row>
    <row r="11" spans="1:19" s="1" customFormat="1" ht="12" customHeight="1">
      <c r="A11" s="7"/>
      <c r="B11" s="7" t="s">
        <v>20</v>
      </c>
      <c r="C11" s="74"/>
      <c r="D11" s="76"/>
      <c r="E11" s="16">
        <v>1</v>
      </c>
      <c r="F11" s="16">
        <f>SUM(E11*6.85)</f>
        <v>6.85</v>
      </c>
      <c r="G11" s="16">
        <f>SUM(E11*3.13)</f>
        <v>3.13</v>
      </c>
      <c r="H11" s="16">
        <v>0.7</v>
      </c>
      <c r="I11" s="16">
        <v>0.8</v>
      </c>
      <c r="J11" s="16">
        <v>0.9</v>
      </c>
      <c r="K11" s="16">
        <v>1</v>
      </c>
      <c r="L11" s="16">
        <f>SUM(G11*H11)</f>
        <v>2.1909999999999998</v>
      </c>
      <c r="M11" s="16">
        <f>SUM(G11*I11)</f>
        <v>2.504</v>
      </c>
      <c r="N11" s="16">
        <f>SUM(G11*J11)</f>
        <v>2.8170000000000002</v>
      </c>
      <c r="O11" s="16">
        <f>SUM(G11*K11)</f>
        <v>3.13</v>
      </c>
      <c r="P11" s="16">
        <f>SUM(F11,L11)</f>
        <v>9.0410000000000004</v>
      </c>
      <c r="Q11" s="16">
        <f>SUM(F11,M11)</f>
        <v>9.3539999999999992</v>
      </c>
      <c r="R11" s="16">
        <f>SUM(F11,N11)</f>
        <v>9.6669999999999998</v>
      </c>
      <c r="S11" s="16">
        <f>SUM(F11,O11)</f>
        <v>9.98</v>
      </c>
    </row>
    <row r="12" spans="1:19" s="1" customFormat="1" ht="10.5" customHeight="1">
      <c r="A12" s="7"/>
      <c r="B12" s="8" t="s">
        <v>21</v>
      </c>
      <c r="C12" s="74"/>
      <c r="D12" s="76"/>
      <c r="E12" s="11"/>
      <c r="F12" s="11"/>
      <c r="G12" s="11"/>
      <c r="H12" s="11"/>
      <c r="I12" s="11"/>
      <c r="J12" s="11"/>
      <c r="K12" s="11"/>
      <c r="L12" s="11"/>
      <c r="M12" s="11"/>
      <c r="N12" s="11"/>
      <c r="O12" s="11"/>
      <c r="P12" s="11"/>
      <c r="Q12" s="11"/>
      <c r="R12" s="11"/>
      <c r="S12" s="11"/>
    </row>
    <row r="13" spans="1:19" s="1" customFormat="1" ht="9.75" customHeight="1">
      <c r="A13" s="7"/>
      <c r="B13" s="17" t="s">
        <v>22</v>
      </c>
      <c r="C13" s="74"/>
      <c r="D13" s="76"/>
      <c r="E13" s="15">
        <v>0.7</v>
      </c>
      <c r="F13" s="15">
        <v>4.8099999999999996</v>
      </c>
      <c r="G13" s="15">
        <f>SUM(E13*3.13)</f>
        <v>2.1909999999999998</v>
      </c>
      <c r="H13" s="15">
        <v>0.7</v>
      </c>
      <c r="I13" s="15">
        <v>0.8</v>
      </c>
      <c r="J13" s="15">
        <v>0.9</v>
      </c>
      <c r="K13" s="15">
        <v>1</v>
      </c>
      <c r="L13" s="15">
        <f>SUM(G13*H13)</f>
        <v>1.5336999999999998</v>
      </c>
      <c r="M13" s="15">
        <f>SUM(G13*I13)</f>
        <v>1.7527999999999999</v>
      </c>
      <c r="N13" s="15">
        <f>SUM(G13*J13)</f>
        <v>1.9719</v>
      </c>
      <c r="O13" s="15">
        <f>SUM(G13*K13)</f>
        <v>2.1909999999999998</v>
      </c>
      <c r="P13" s="15">
        <f>SUM(F13,L13)</f>
        <v>6.3436999999999992</v>
      </c>
      <c r="Q13" s="15">
        <f>SUM(F13,M13)</f>
        <v>6.5627999999999993</v>
      </c>
      <c r="R13" s="15">
        <f>SUM(F13,N13)</f>
        <v>6.7818999999999994</v>
      </c>
      <c r="S13" s="15">
        <f>SUM(F13,O13)</f>
        <v>7.0009999999999994</v>
      </c>
    </row>
    <row r="14" spans="1:19" s="1" customFormat="1" ht="12" customHeight="1">
      <c r="A14" s="7"/>
      <c r="B14" s="7"/>
      <c r="C14" s="74"/>
      <c r="D14" s="76"/>
      <c r="E14" s="13"/>
      <c r="F14" s="13"/>
      <c r="G14" s="13"/>
      <c r="H14" s="13"/>
      <c r="I14" s="13"/>
      <c r="J14" s="13"/>
      <c r="K14" s="13"/>
      <c r="L14" s="13"/>
      <c r="M14" s="13"/>
      <c r="N14" s="13"/>
      <c r="O14" s="13"/>
      <c r="P14" s="13"/>
      <c r="Q14" s="13"/>
      <c r="R14" s="13"/>
      <c r="S14" s="14"/>
    </row>
    <row r="15" spans="1:19" s="1" customFormat="1" ht="12" customHeight="1">
      <c r="A15" s="7"/>
      <c r="B15" s="7" t="s">
        <v>23</v>
      </c>
      <c r="C15" s="74"/>
      <c r="D15" s="76"/>
      <c r="E15" s="13"/>
      <c r="F15" s="13"/>
      <c r="G15" s="13"/>
      <c r="H15" s="13"/>
      <c r="I15" s="13"/>
      <c r="J15" s="13"/>
      <c r="K15" s="13"/>
      <c r="L15" s="13"/>
      <c r="M15" s="13"/>
      <c r="N15" s="13"/>
      <c r="O15" s="13"/>
      <c r="P15" s="13"/>
      <c r="Q15" s="13"/>
      <c r="R15" s="13"/>
      <c r="S15" s="14"/>
    </row>
    <row r="16" spans="1:19" s="1" customFormat="1" ht="12" customHeight="1">
      <c r="A16" s="7"/>
      <c r="B16" s="7" t="s">
        <v>24</v>
      </c>
      <c r="C16" s="74"/>
      <c r="D16" s="76"/>
      <c r="E16" s="15">
        <v>0.8</v>
      </c>
      <c r="F16" s="15">
        <f>SUM(E16*6.85)</f>
        <v>5.48</v>
      </c>
      <c r="G16" s="15">
        <f>SUM(E16*3.13)</f>
        <v>2.504</v>
      </c>
      <c r="H16" s="15">
        <v>1</v>
      </c>
      <c r="I16" s="15">
        <v>1</v>
      </c>
      <c r="J16" s="15">
        <v>1</v>
      </c>
      <c r="K16" s="15">
        <v>1</v>
      </c>
      <c r="L16" s="15">
        <f>SUM(G16*H16)</f>
        <v>2.504</v>
      </c>
      <c r="M16" s="15">
        <f>SUM(G16*I16)</f>
        <v>2.504</v>
      </c>
      <c r="N16" s="15">
        <f>SUM(G16*J16)</f>
        <v>2.504</v>
      </c>
      <c r="O16" s="15">
        <f>SUM(G16*K16)</f>
        <v>2.504</v>
      </c>
      <c r="P16" s="15">
        <f>SUM(F16,L16)</f>
        <v>7.984</v>
      </c>
      <c r="Q16" s="15">
        <f>SUM(F16,M16)</f>
        <v>7.984</v>
      </c>
      <c r="R16" s="15">
        <f>SUM(F16,N16)</f>
        <v>7.984</v>
      </c>
      <c r="S16" s="15">
        <f>SUM(F16,O16)</f>
        <v>7.984</v>
      </c>
    </row>
    <row r="17" spans="1:19" s="1" customFormat="1" ht="12" customHeight="1">
      <c r="A17" s="7"/>
      <c r="B17" s="7" t="s">
        <v>25</v>
      </c>
      <c r="C17" s="74"/>
      <c r="D17" s="76"/>
      <c r="E17" s="16">
        <v>0.7</v>
      </c>
      <c r="F17" s="16">
        <v>4.8099999999999996</v>
      </c>
      <c r="G17" s="16">
        <f>SUM(E17*3.13)</f>
        <v>2.1909999999999998</v>
      </c>
      <c r="H17" s="16">
        <v>0.7</v>
      </c>
      <c r="I17" s="16">
        <v>0.8</v>
      </c>
      <c r="J17" s="16">
        <v>0.9</v>
      </c>
      <c r="K17" s="16">
        <v>1</v>
      </c>
      <c r="L17" s="16">
        <f>SUM(G17*H17)</f>
        <v>1.5336999999999998</v>
      </c>
      <c r="M17" s="16">
        <f>SUM(G17*I17)</f>
        <v>1.7527999999999999</v>
      </c>
      <c r="N17" s="16">
        <f>SUM(G17*J17)</f>
        <v>1.9719</v>
      </c>
      <c r="O17" s="16">
        <f>SUM(G17*K17)</f>
        <v>2.1909999999999998</v>
      </c>
      <c r="P17" s="16">
        <f>SUM(F17,L17)</f>
        <v>6.3436999999999992</v>
      </c>
      <c r="Q17" s="16">
        <f>SUM(F17,M17)</f>
        <v>6.5627999999999993</v>
      </c>
      <c r="R17" s="16">
        <f>SUM(F17,N17)</f>
        <v>6.7818999999999994</v>
      </c>
      <c r="S17" s="16">
        <f>SUM(F17,O17)</f>
        <v>7.0009999999999994</v>
      </c>
    </row>
    <row r="18" spans="1:19" s="1" customFormat="1" ht="12" customHeight="1">
      <c r="A18" s="7"/>
      <c r="B18" s="8"/>
      <c r="C18" s="74"/>
      <c r="D18" s="76"/>
      <c r="E18" s="13"/>
      <c r="F18" s="13"/>
      <c r="G18" s="13"/>
      <c r="H18" s="13"/>
      <c r="I18" s="13"/>
      <c r="J18" s="13"/>
      <c r="K18" s="13"/>
      <c r="L18" s="13"/>
      <c r="M18" s="13"/>
      <c r="N18" s="13"/>
      <c r="O18" s="13"/>
      <c r="P18" s="13"/>
      <c r="Q18" s="13"/>
      <c r="R18" s="13"/>
      <c r="S18" s="14"/>
    </row>
    <row r="19" spans="1:19" s="1" customFormat="1" ht="12" customHeight="1">
      <c r="A19" s="7"/>
      <c r="B19" s="7" t="s">
        <v>26</v>
      </c>
      <c r="C19" s="74"/>
      <c r="D19" s="76"/>
      <c r="E19" s="13"/>
      <c r="F19" s="13"/>
      <c r="G19" s="13"/>
      <c r="H19" s="13"/>
      <c r="I19" s="13"/>
      <c r="J19" s="13"/>
      <c r="K19" s="13"/>
      <c r="L19" s="13"/>
      <c r="M19" s="13"/>
      <c r="N19" s="13"/>
      <c r="O19" s="13"/>
      <c r="P19" s="13"/>
      <c r="Q19" s="13"/>
      <c r="R19" s="13"/>
      <c r="S19" s="14"/>
    </row>
    <row r="20" spans="1:19" s="1" customFormat="1" ht="12" customHeight="1">
      <c r="A20" s="7"/>
      <c r="B20" s="7" t="s">
        <v>27</v>
      </c>
      <c r="C20" s="74"/>
      <c r="D20" s="76"/>
      <c r="E20" s="15">
        <v>0.6</v>
      </c>
      <c r="F20" s="15">
        <f>SUM(E20*6.85)</f>
        <v>4.1099999999999994</v>
      </c>
      <c r="G20" s="15">
        <f>SUM(E20*3.13)</f>
        <v>1.8779999999999999</v>
      </c>
      <c r="H20" s="15">
        <v>1</v>
      </c>
      <c r="I20" s="15">
        <v>1</v>
      </c>
      <c r="J20" s="15">
        <v>1</v>
      </c>
      <c r="K20" s="15">
        <v>1</v>
      </c>
      <c r="L20" s="15">
        <f>SUM(G20*H20)</f>
        <v>1.8779999999999999</v>
      </c>
      <c r="M20" s="15">
        <f>SUM(G20*I20)</f>
        <v>1.8779999999999999</v>
      </c>
      <c r="N20" s="15">
        <f>SUM(G20*J20)</f>
        <v>1.8779999999999999</v>
      </c>
      <c r="O20" s="15">
        <f>SUM(G20*K20)</f>
        <v>1.8779999999999999</v>
      </c>
      <c r="P20" s="15">
        <f>SUM(F20,L20)</f>
        <v>5.9879999999999995</v>
      </c>
      <c r="Q20" s="15">
        <f>SUM(F20,M20)</f>
        <v>5.9879999999999995</v>
      </c>
      <c r="R20" s="15">
        <f>SUM(F20,N20)</f>
        <v>5.9879999999999995</v>
      </c>
      <c r="S20" s="15">
        <f>SUM(F20,O20)</f>
        <v>5.9879999999999995</v>
      </c>
    </row>
    <row r="21" spans="1:19" ht="12" customHeight="1">
      <c r="A21" s="10"/>
      <c r="B21" s="18" t="s">
        <v>28</v>
      </c>
      <c r="C21" s="75"/>
      <c r="D21" s="77"/>
      <c r="E21" s="16">
        <v>0.5</v>
      </c>
      <c r="F21" s="15">
        <f>SUM(E21*6.85)</f>
        <v>3.4249999999999998</v>
      </c>
      <c r="G21" s="16">
        <v>1.56</v>
      </c>
      <c r="H21" s="16">
        <v>0.7</v>
      </c>
      <c r="I21" s="16">
        <v>0.8</v>
      </c>
      <c r="J21" s="16">
        <v>0.9</v>
      </c>
      <c r="K21" s="16">
        <v>1</v>
      </c>
      <c r="L21" s="16">
        <f>SUM(G21*H21)</f>
        <v>1.0919999999999999</v>
      </c>
      <c r="M21" s="16">
        <f>SUM(G21*I21)</f>
        <v>1.2480000000000002</v>
      </c>
      <c r="N21" s="16">
        <f>SUM(G21*J21)</f>
        <v>1.4040000000000001</v>
      </c>
      <c r="O21" s="16">
        <f>SUM(G21*K21)</f>
        <v>1.56</v>
      </c>
      <c r="P21" s="16">
        <f>SUM(F21,L21)</f>
        <v>4.5169999999999995</v>
      </c>
      <c r="Q21" s="16">
        <f>SUM(F21,M21)</f>
        <v>4.673</v>
      </c>
      <c r="R21" s="16">
        <f>SUM(F21,N21)</f>
        <v>4.8289999999999997</v>
      </c>
      <c r="S21" s="16">
        <f>SUM(F21,O21)</f>
        <v>4.9849999999999994</v>
      </c>
    </row>
    <row r="22" spans="1:19" s="21" customFormat="1" ht="12" customHeight="1">
      <c r="A22" s="10"/>
      <c r="B22" s="19"/>
      <c r="C22" s="78" t="s">
        <v>33</v>
      </c>
      <c r="D22" s="78" t="s">
        <v>32</v>
      </c>
      <c r="E22" s="11"/>
      <c r="F22" s="13"/>
      <c r="G22" s="11"/>
      <c r="H22" s="11"/>
      <c r="I22" s="11"/>
      <c r="J22" s="11"/>
      <c r="K22" s="11"/>
      <c r="L22" s="11"/>
      <c r="M22" s="11"/>
      <c r="N22" s="11"/>
      <c r="O22" s="11"/>
      <c r="P22" s="11"/>
      <c r="Q22" s="11"/>
      <c r="R22" s="11"/>
      <c r="S22" s="11"/>
    </row>
    <row r="23" spans="1:19" s="1" customFormat="1" ht="12" customHeight="1">
      <c r="A23" s="14"/>
      <c r="B23" s="7" t="s">
        <v>36</v>
      </c>
      <c r="C23" s="73"/>
      <c r="D23" s="73"/>
      <c r="E23" s="13"/>
      <c r="F23" s="13"/>
      <c r="G23" s="13"/>
      <c r="H23" s="13"/>
      <c r="I23" s="13"/>
      <c r="J23" s="13"/>
      <c r="K23" s="13"/>
      <c r="L23" s="13"/>
      <c r="M23" s="13"/>
      <c r="N23" s="13"/>
      <c r="O23" s="13"/>
      <c r="P23" s="13"/>
      <c r="Q23" s="13"/>
      <c r="R23" s="13"/>
      <c r="S23" s="14"/>
    </row>
    <row r="24" spans="1:19" s="1" customFormat="1" ht="12" customHeight="1">
      <c r="A24" s="7"/>
      <c r="B24" s="7" t="s">
        <v>17</v>
      </c>
      <c r="C24" s="73"/>
      <c r="D24" s="73"/>
      <c r="E24" s="13"/>
      <c r="F24" s="13"/>
      <c r="G24" s="13"/>
      <c r="H24" s="13"/>
      <c r="I24" s="13"/>
      <c r="J24" s="13"/>
      <c r="K24" s="13"/>
      <c r="L24" s="13"/>
      <c r="M24" s="13"/>
      <c r="N24" s="13"/>
      <c r="O24" s="13"/>
      <c r="P24" s="13"/>
      <c r="Q24" s="13"/>
      <c r="R24" s="13"/>
      <c r="S24" s="14"/>
    </row>
    <row r="25" spans="1:19" s="1" customFormat="1" ht="12" customHeight="1">
      <c r="A25" s="7"/>
      <c r="B25" s="7" t="s">
        <v>19</v>
      </c>
      <c r="C25" s="73"/>
      <c r="D25" s="73"/>
      <c r="E25" s="15">
        <v>0.5</v>
      </c>
      <c r="F25" s="15">
        <f>SUM(E25*3.43)</f>
        <v>1.7150000000000001</v>
      </c>
      <c r="G25" s="15">
        <f>SUM(E25*1.56)</f>
        <v>0.78</v>
      </c>
      <c r="H25" s="15">
        <v>1</v>
      </c>
      <c r="I25" s="15">
        <v>1</v>
      </c>
      <c r="J25" s="15">
        <v>1</v>
      </c>
      <c r="K25" s="15">
        <v>1</v>
      </c>
      <c r="L25" s="15">
        <f>SUM(G25*H25)</f>
        <v>0.78</v>
      </c>
      <c r="M25" s="15">
        <f>SUM(G25*I25)</f>
        <v>0.78</v>
      </c>
      <c r="N25" s="15">
        <f>SUM(G25*J25)</f>
        <v>0.78</v>
      </c>
      <c r="O25" s="15">
        <f>SUM(G25*K25)</f>
        <v>0.78</v>
      </c>
      <c r="P25" s="15">
        <f>SUM(F25,L25)</f>
        <v>2.4950000000000001</v>
      </c>
      <c r="Q25" s="15">
        <f>SUM(F25,M25)</f>
        <v>2.4950000000000001</v>
      </c>
      <c r="R25" s="15">
        <f>SUM(F25,N25)</f>
        <v>2.4950000000000001</v>
      </c>
      <c r="S25" s="15">
        <f>SUM(F25,O25)</f>
        <v>2.4950000000000001</v>
      </c>
    </row>
    <row r="26" spans="1:19" s="22" customFormat="1" ht="12" customHeight="1">
      <c r="A26" s="9"/>
      <c r="B26" s="9" t="s">
        <v>31</v>
      </c>
      <c r="C26" s="79"/>
      <c r="D26" s="79"/>
      <c r="E26" s="16">
        <v>0.5</v>
      </c>
      <c r="F26" s="16">
        <f>SUM(E26*3.43)</f>
        <v>1.7150000000000001</v>
      </c>
      <c r="G26" s="16">
        <f>SUM(E26*1.56)</f>
        <v>0.78</v>
      </c>
      <c r="H26" s="16">
        <v>1</v>
      </c>
      <c r="I26" s="16">
        <v>1</v>
      </c>
      <c r="J26" s="16">
        <v>1</v>
      </c>
      <c r="K26" s="16">
        <v>1</v>
      </c>
      <c r="L26" s="16">
        <f>SUM(G26*H26)</f>
        <v>0.78</v>
      </c>
      <c r="M26" s="16">
        <f>SUM(G26*I26)</f>
        <v>0.78</v>
      </c>
      <c r="N26" s="16">
        <f>SUM(G26*J26)</f>
        <v>0.78</v>
      </c>
      <c r="O26" s="16">
        <f>SUM(G26*K26)</f>
        <v>0.78</v>
      </c>
      <c r="P26" s="16">
        <f>SUM(F26,L26)</f>
        <v>2.4950000000000001</v>
      </c>
      <c r="Q26" s="16">
        <f>SUM(F26,M26)</f>
        <v>2.4950000000000001</v>
      </c>
      <c r="R26" s="16">
        <f>SUM(F26,N26)</f>
        <v>2.4950000000000001</v>
      </c>
      <c r="S26" s="16">
        <f>SUM(F26,O26)</f>
        <v>2.4950000000000001</v>
      </c>
    </row>
    <row r="27" spans="1:19" ht="15.75" customHeight="1">
      <c r="A27" s="36" t="s">
        <v>37</v>
      </c>
      <c r="B27" s="37" t="s">
        <v>38</v>
      </c>
      <c r="C27" s="38"/>
      <c r="D27" s="38"/>
      <c r="E27" s="38"/>
      <c r="F27" s="38"/>
      <c r="G27" s="38"/>
      <c r="H27" s="38"/>
      <c r="I27" s="38"/>
      <c r="J27" s="38"/>
      <c r="K27" s="38"/>
      <c r="L27" s="38"/>
      <c r="M27" s="38"/>
      <c r="N27" s="38"/>
      <c r="O27" s="38"/>
      <c r="P27" s="38"/>
      <c r="Q27" s="38"/>
      <c r="R27" s="38"/>
      <c r="S27" s="39"/>
    </row>
    <row r="28" spans="1:19" ht="11.4" customHeight="1">
      <c r="A28" s="40"/>
      <c r="B28" s="22" t="s">
        <v>39</v>
      </c>
      <c r="C28" s="21"/>
      <c r="D28" s="21"/>
      <c r="E28" s="21"/>
      <c r="F28" s="21"/>
      <c r="G28" s="21"/>
      <c r="H28" s="21"/>
      <c r="I28" s="21"/>
      <c r="J28" s="21"/>
      <c r="K28" s="21"/>
      <c r="L28" s="21"/>
      <c r="M28" s="21"/>
      <c r="N28" s="21"/>
      <c r="O28" s="21"/>
      <c r="P28" s="21"/>
      <c r="Q28" s="21"/>
      <c r="R28" s="21"/>
      <c r="S28" s="41"/>
    </row>
    <row r="29" spans="1:19" ht="11.4" customHeight="1">
      <c r="A29" s="40"/>
      <c r="B29" s="22" t="s">
        <v>40</v>
      </c>
      <c r="C29" s="21"/>
      <c r="D29" s="21"/>
      <c r="E29" s="21"/>
      <c r="F29" s="21"/>
      <c r="G29" s="21"/>
      <c r="H29" s="21"/>
      <c r="I29" s="21"/>
      <c r="J29" s="21"/>
      <c r="K29" s="21"/>
      <c r="L29" s="21"/>
      <c r="M29" s="21"/>
      <c r="N29" s="21"/>
      <c r="O29" s="21"/>
      <c r="P29" s="21"/>
      <c r="Q29" s="21"/>
      <c r="R29" s="21"/>
      <c r="S29" s="41"/>
    </row>
    <row r="30" spans="1:19" ht="11.4" customHeight="1">
      <c r="A30" s="46"/>
      <c r="B30" s="22" t="s">
        <v>41</v>
      </c>
      <c r="C30" s="21"/>
      <c r="D30" s="21"/>
      <c r="E30" s="21"/>
      <c r="F30" s="21"/>
      <c r="G30" s="21"/>
      <c r="H30" s="21"/>
      <c r="I30" s="21"/>
      <c r="J30" s="21"/>
      <c r="K30" s="21"/>
      <c r="L30" s="21"/>
      <c r="M30" s="21"/>
      <c r="N30" s="21"/>
      <c r="O30" s="21"/>
      <c r="P30" s="21"/>
      <c r="Q30" s="21"/>
      <c r="R30" s="21"/>
      <c r="S30" s="41"/>
    </row>
    <row r="31" spans="1:19" ht="11.4" customHeight="1">
      <c r="A31" s="47"/>
      <c r="B31" s="25" t="s">
        <v>42</v>
      </c>
      <c r="C31" s="21"/>
      <c r="D31" s="21"/>
      <c r="E31" s="21"/>
      <c r="F31" s="21"/>
      <c r="G31" s="21"/>
      <c r="H31" s="21"/>
      <c r="I31" s="21"/>
      <c r="J31" s="21"/>
      <c r="K31" s="21"/>
      <c r="L31" s="21"/>
      <c r="M31" s="21"/>
      <c r="N31" s="21"/>
      <c r="O31" s="21"/>
      <c r="P31" s="21"/>
      <c r="Q31" s="21"/>
      <c r="R31" s="21"/>
      <c r="S31" s="41"/>
    </row>
    <row r="32" spans="1:19" ht="15.75" customHeight="1">
      <c r="A32" s="40" t="s">
        <v>43</v>
      </c>
      <c r="B32" s="22" t="s">
        <v>45</v>
      </c>
      <c r="C32" s="21"/>
      <c r="D32" s="21"/>
      <c r="E32" s="21"/>
      <c r="F32" s="21"/>
      <c r="G32" s="21"/>
      <c r="H32" s="21"/>
      <c r="I32" s="21"/>
      <c r="J32" s="21"/>
      <c r="K32" s="21"/>
      <c r="L32" s="21"/>
      <c r="M32" s="21"/>
      <c r="N32" s="21"/>
      <c r="O32" s="21"/>
      <c r="P32" s="21"/>
      <c r="Q32" s="21"/>
      <c r="R32" s="21"/>
      <c r="S32" s="41"/>
    </row>
    <row r="33" spans="1:19" ht="11.4" customHeight="1">
      <c r="A33" s="40"/>
      <c r="B33" s="22" t="s">
        <v>44</v>
      </c>
      <c r="C33" s="21"/>
      <c r="D33" s="21"/>
      <c r="E33" s="21"/>
      <c r="F33" s="21"/>
      <c r="G33" s="21"/>
      <c r="H33" s="21"/>
      <c r="I33" s="21"/>
      <c r="J33" s="21"/>
      <c r="K33" s="21"/>
      <c r="L33" s="21"/>
      <c r="M33" s="21"/>
      <c r="N33" s="21"/>
      <c r="O33" s="21"/>
      <c r="P33" s="21"/>
      <c r="Q33" s="21"/>
      <c r="R33" s="21"/>
      <c r="S33" s="41"/>
    </row>
    <row r="34" spans="1:19" ht="15.75" customHeight="1">
      <c r="A34" s="40" t="s">
        <v>46</v>
      </c>
      <c r="B34" s="22" t="s">
        <v>48</v>
      </c>
      <c r="C34" s="21"/>
      <c r="D34" s="21"/>
      <c r="E34" s="21"/>
      <c r="F34" s="21"/>
      <c r="G34" s="21"/>
      <c r="H34" s="21"/>
      <c r="I34" s="21"/>
      <c r="J34" s="21"/>
      <c r="K34" s="21"/>
      <c r="L34" s="21"/>
      <c r="M34" s="21"/>
      <c r="N34" s="21"/>
      <c r="O34" s="21"/>
      <c r="P34" s="21"/>
      <c r="Q34" s="21"/>
      <c r="R34" s="21"/>
      <c r="S34" s="41"/>
    </row>
    <row r="35" spans="1:19" ht="15.75" customHeight="1">
      <c r="A35" s="40" t="s">
        <v>47</v>
      </c>
      <c r="B35" s="22" t="s">
        <v>49</v>
      </c>
      <c r="C35" s="21"/>
      <c r="D35" s="21"/>
      <c r="E35" s="21"/>
      <c r="F35" s="21"/>
      <c r="G35" s="21"/>
      <c r="H35" s="21"/>
      <c r="I35" s="21"/>
      <c r="J35" s="21"/>
      <c r="K35" s="21"/>
      <c r="L35" s="21"/>
      <c r="M35" s="21"/>
      <c r="N35" s="21"/>
      <c r="O35" s="21"/>
      <c r="P35" s="21"/>
      <c r="Q35" s="21"/>
      <c r="R35" s="21"/>
      <c r="S35" s="41"/>
    </row>
    <row r="36" spans="1:19" ht="15.75" customHeight="1">
      <c r="A36" s="42" t="s">
        <v>50</v>
      </c>
      <c r="B36" s="43" t="s">
        <v>51</v>
      </c>
      <c r="C36" s="44"/>
      <c r="D36" s="44"/>
      <c r="E36" s="44"/>
      <c r="F36" s="44"/>
      <c r="G36" s="44"/>
      <c r="H36" s="44"/>
      <c r="I36" s="44"/>
      <c r="J36" s="44"/>
      <c r="K36" s="44"/>
      <c r="L36" s="44"/>
      <c r="M36" s="44"/>
      <c r="N36" s="44"/>
      <c r="O36" s="44"/>
      <c r="P36" s="44"/>
      <c r="Q36" s="44"/>
      <c r="R36" s="44"/>
      <c r="S36" s="45"/>
    </row>
  </sheetData>
  <mergeCells count="11">
    <mergeCell ref="A2:S2"/>
    <mergeCell ref="A3:A4"/>
    <mergeCell ref="B3:B4"/>
    <mergeCell ref="E3:E4"/>
    <mergeCell ref="H3:K3"/>
    <mergeCell ref="L3:O3"/>
    <mergeCell ref="P3:S3"/>
    <mergeCell ref="C7:C21"/>
    <mergeCell ref="D7:D21"/>
    <mergeCell ref="C22:C26"/>
    <mergeCell ref="D22:D26"/>
  </mergeCells>
  <phoneticPr fontId="0" type="noConversion"/>
  <pageMargins left="0.75" right="0.75" top="1" bottom="1" header="0.5" footer="0.5"/>
  <pageSetup paperSize="9" scale="88" orientation="landscape" r:id="rId1"/>
  <headerFooter alignWithMargins="0"/>
</worksheet>
</file>

<file path=xl/worksheets/sheet3.xml><?xml version="1.0" encoding="utf-8"?>
<worksheet xmlns="http://schemas.openxmlformats.org/spreadsheetml/2006/main" xmlns:r="http://schemas.openxmlformats.org/officeDocument/2006/relationships">
  <dimension ref="A1:G16"/>
  <sheetViews>
    <sheetView workbookViewId="0">
      <selection activeCell="A2" sqref="A2:G2"/>
    </sheetView>
  </sheetViews>
  <sheetFormatPr defaultRowHeight="13.2"/>
  <cols>
    <col min="1" max="1" width="19.88671875" customWidth="1"/>
    <col min="2" max="2" width="21.44140625" bestFit="1" customWidth="1"/>
    <col min="3" max="6" width="11.109375" customWidth="1"/>
    <col min="7" max="7" width="12" customWidth="1"/>
  </cols>
  <sheetData>
    <row r="1" spans="1:7" ht="13.5" customHeight="1"/>
    <row r="2" spans="1:7" ht="43.5" customHeight="1">
      <c r="A2" s="80" t="s">
        <v>57</v>
      </c>
      <c r="B2" s="81"/>
      <c r="C2" s="81"/>
      <c r="D2" s="81"/>
      <c r="E2" s="81"/>
      <c r="F2" s="81"/>
      <c r="G2" s="82"/>
    </row>
    <row r="3" spans="1:7" s="2" customFormat="1" ht="58.5" customHeight="1">
      <c r="A3" s="71" t="s">
        <v>58</v>
      </c>
      <c r="B3" s="71" t="s">
        <v>59</v>
      </c>
      <c r="C3" s="5" t="s">
        <v>60</v>
      </c>
      <c r="D3" s="5"/>
      <c r="E3" s="5" t="s">
        <v>62</v>
      </c>
      <c r="F3" s="5"/>
      <c r="G3" s="86" t="s">
        <v>63</v>
      </c>
    </row>
    <row r="4" spans="1:7" s="3" customFormat="1" ht="18.75" customHeight="1">
      <c r="A4" s="72"/>
      <c r="B4" s="72"/>
      <c r="C4" s="6" t="s">
        <v>61</v>
      </c>
      <c r="D4" s="6" t="s">
        <v>54</v>
      </c>
      <c r="E4" s="6" t="s">
        <v>61</v>
      </c>
      <c r="F4" s="6" t="s">
        <v>54</v>
      </c>
      <c r="G4" s="92"/>
    </row>
    <row r="5" spans="1:7" s="20" customFormat="1" ht="21.9" customHeight="1">
      <c r="A5" s="86" t="s">
        <v>64</v>
      </c>
      <c r="B5" s="35" t="s">
        <v>65</v>
      </c>
      <c r="C5" s="6">
        <v>1</v>
      </c>
      <c r="D5" s="6">
        <v>25.7</v>
      </c>
      <c r="E5" s="6">
        <v>1</v>
      </c>
      <c r="F5" s="6">
        <v>8.7899999999999991</v>
      </c>
      <c r="G5" s="6">
        <f>SUM(D5,F5)</f>
        <v>34.489999999999995</v>
      </c>
    </row>
    <row r="6" spans="1:7" s="1" customFormat="1" ht="21.9" customHeight="1">
      <c r="A6" s="87"/>
      <c r="B6" s="35" t="s">
        <v>66</v>
      </c>
      <c r="C6" s="6">
        <v>1.2</v>
      </c>
      <c r="D6" s="6">
        <v>30.84</v>
      </c>
      <c r="E6" s="6">
        <v>1</v>
      </c>
      <c r="F6" s="6">
        <v>8.7899999999999991</v>
      </c>
      <c r="G6" s="6">
        <f>SUM(D6,F6)</f>
        <v>39.629999999999995</v>
      </c>
    </row>
    <row r="7" spans="1:7" s="1" customFormat="1" ht="21.9" customHeight="1">
      <c r="A7" s="88"/>
      <c r="B7" s="35" t="s">
        <v>67</v>
      </c>
      <c r="C7" s="6">
        <v>1.5</v>
      </c>
      <c r="D7" s="6">
        <v>38.549999999999997</v>
      </c>
      <c r="E7" s="6">
        <v>1</v>
      </c>
      <c r="F7" s="6">
        <v>8.7899999999999991</v>
      </c>
      <c r="G7" s="6">
        <f>SUM(D7,F7)</f>
        <v>47.339999999999996</v>
      </c>
    </row>
    <row r="8" spans="1:7" s="20" customFormat="1" ht="21.9" customHeight="1">
      <c r="A8" s="4" t="s">
        <v>68</v>
      </c>
      <c r="B8" s="35"/>
      <c r="C8" s="6">
        <v>1.5</v>
      </c>
      <c r="D8" s="6">
        <v>38.549999999999997</v>
      </c>
      <c r="E8" s="6">
        <v>1</v>
      </c>
      <c r="F8" s="6">
        <v>8.7899999999999991</v>
      </c>
      <c r="G8" s="6">
        <f>SUM(D8,F8)</f>
        <v>47.339999999999996</v>
      </c>
    </row>
    <row r="9" spans="1:7" s="20" customFormat="1" ht="21.9" customHeight="1">
      <c r="A9" s="4" t="s">
        <v>69</v>
      </c>
      <c r="B9" s="35" t="s">
        <v>70</v>
      </c>
      <c r="C9" s="6">
        <v>1</v>
      </c>
      <c r="D9" s="6">
        <v>25.7</v>
      </c>
      <c r="E9" s="6">
        <v>1</v>
      </c>
      <c r="F9" s="6">
        <v>8.7899999999999991</v>
      </c>
      <c r="G9" s="6">
        <f>SUM(D9,F9)</f>
        <v>34.489999999999995</v>
      </c>
    </row>
    <row r="10" spans="1:7" s="20" customFormat="1" ht="41.25" customHeight="1">
      <c r="A10" s="4" t="s">
        <v>71</v>
      </c>
      <c r="B10" s="89" t="s">
        <v>72</v>
      </c>
      <c r="C10" s="90"/>
      <c r="D10" s="90"/>
      <c r="E10" s="90"/>
      <c r="F10" s="90"/>
      <c r="G10" s="91"/>
    </row>
    <row r="11" spans="1:7" ht="20.25" customHeight="1">
      <c r="A11" s="36" t="s">
        <v>37</v>
      </c>
      <c r="B11" s="37" t="s">
        <v>73</v>
      </c>
      <c r="C11" s="38"/>
      <c r="D11" s="38"/>
      <c r="E11" s="38"/>
      <c r="F11" s="38"/>
      <c r="G11" s="39"/>
    </row>
    <row r="12" spans="1:7" ht="11.4" customHeight="1">
      <c r="A12" s="40"/>
      <c r="B12" s="22" t="s">
        <v>74</v>
      </c>
      <c r="C12" s="21"/>
      <c r="D12" s="21"/>
      <c r="E12" s="21"/>
      <c r="F12" s="21"/>
      <c r="G12" s="41"/>
    </row>
    <row r="13" spans="1:7" ht="20.25" customHeight="1">
      <c r="A13" s="40" t="s">
        <v>43</v>
      </c>
      <c r="B13" s="22" t="s">
        <v>78</v>
      </c>
      <c r="C13" s="21"/>
      <c r="D13" s="21"/>
      <c r="E13" s="21"/>
      <c r="F13" s="21"/>
      <c r="G13" s="41"/>
    </row>
    <row r="14" spans="1:7" ht="11.4" customHeight="1">
      <c r="A14" s="40"/>
      <c r="B14" s="22" t="s">
        <v>75</v>
      </c>
      <c r="C14" s="21"/>
      <c r="D14" s="21"/>
      <c r="E14" s="21"/>
      <c r="F14" s="21"/>
      <c r="G14" s="41"/>
    </row>
    <row r="15" spans="1:7" ht="20.25" customHeight="1">
      <c r="A15" s="40" t="s">
        <v>46</v>
      </c>
      <c r="B15" s="22" t="s">
        <v>76</v>
      </c>
      <c r="C15" s="21"/>
      <c r="D15" s="21"/>
      <c r="E15" s="21"/>
      <c r="F15" s="21"/>
      <c r="G15" s="41"/>
    </row>
    <row r="16" spans="1:7" ht="11.4" customHeight="1">
      <c r="A16" s="42"/>
      <c r="B16" s="43" t="s">
        <v>77</v>
      </c>
      <c r="C16" s="44"/>
      <c r="D16" s="44"/>
      <c r="E16" s="44"/>
      <c r="F16" s="44"/>
      <c r="G16" s="45"/>
    </row>
  </sheetData>
  <mergeCells count="6">
    <mergeCell ref="A5:A7"/>
    <mergeCell ref="B10:G10"/>
    <mergeCell ref="A2:G2"/>
    <mergeCell ref="A3:A4"/>
    <mergeCell ref="B3:B4"/>
    <mergeCell ref="G3:G4"/>
  </mergeCells>
  <phoneticPr fontId="0" type="noConversion"/>
  <pageMargins left="0.75" right="0.75" top="1" bottom="1" header="0.5" footer="0.5"/>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dimension ref="A1:G56"/>
  <sheetViews>
    <sheetView topLeftCell="A9" workbookViewId="0">
      <selection activeCell="F40" sqref="F40"/>
    </sheetView>
  </sheetViews>
  <sheetFormatPr defaultRowHeight="13.2"/>
  <cols>
    <col min="1" max="1" width="16" customWidth="1"/>
    <col min="2" max="2" width="11.33203125" customWidth="1"/>
    <col min="3" max="3" width="55.44140625" customWidth="1"/>
    <col min="4" max="5" width="13.33203125" customWidth="1"/>
    <col min="6" max="6" width="23.6640625" customWidth="1"/>
    <col min="7" max="7" width="7.5546875" customWidth="1"/>
  </cols>
  <sheetData>
    <row r="1" spans="1:7" ht="24.9" customHeight="1">
      <c r="A1" s="80" t="s">
        <v>79</v>
      </c>
      <c r="B1" s="93"/>
      <c r="C1" s="93"/>
      <c r="D1" s="93"/>
      <c r="E1" s="93"/>
      <c r="F1" s="93"/>
      <c r="G1" s="94"/>
    </row>
    <row r="2" spans="1:7" s="2" customFormat="1" ht="30" customHeight="1">
      <c r="A2" s="95" t="s">
        <v>80</v>
      </c>
      <c r="B2" s="96"/>
      <c r="C2" s="86" t="s">
        <v>116</v>
      </c>
      <c r="D2" s="5" t="s">
        <v>81</v>
      </c>
      <c r="E2" s="5"/>
      <c r="F2" s="5" t="s">
        <v>85</v>
      </c>
      <c r="G2" s="5"/>
    </row>
    <row r="3" spans="1:7" s="3" customFormat="1" ht="20.399999999999999">
      <c r="A3" s="97"/>
      <c r="B3" s="98"/>
      <c r="C3" s="88"/>
      <c r="D3" s="4" t="s">
        <v>83</v>
      </c>
      <c r="E3" s="4" t="s">
        <v>82</v>
      </c>
      <c r="F3" s="4" t="s">
        <v>86</v>
      </c>
      <c r="G3" s="4" t="s">
        <v>87</v>
      </c>
    </row>
    <row r="4" spans="1:7" s="1" customFormat="1" ht="12" customHeight="1">
      <c r="A4" s="99" t="s">
        <v>84</v>
      </c>
      <c r="B4" s="100"/>
      <c r="C4" s="51" t="s">
        <v>93</v>
      </c>
      <c r="D4" s="26"/>
      <c r="E4" s="26"/>
      <c r="F4" s="13"/>
      <c r="G4" s="59"/>
    </row>
    <row r="5" spans="1:7" s="1" customFormat="1" ht="9.75" customHeight="1">
      <c r="A5" s="101"/>
      <c r="B5" s="102"/>
      <c r="C5" s="50" t="s">
        <v>88</v>
      </c>
      <c r="D5" s="67"/>
      <c r="E5" s="67"/>
      <c r="F5" s="13"/>
      <c r="G5" s="59"/>
    </row>
    <row r="6" spans="1:7" s="1" customFormat="1" ht="12" customHeight="1">
      <c r="A6" s="101"/>
      <c r="B6" s="102"/>
      <c r="C6" s="7" t="s">
        <v>91</v>
      </c>
      <c r="D6" s="67"/>
      <c r="E6" s="67"/>
      <c r="F6" s="13"/>
      <c r="G6" s="59"/>
    </row>
    <row r="7" spans="1:7" s="1" customFormat="1" ht="9.75" customHeight="1">
      <c r="A7" s="101"/>
      <c r="B7" s="102"/>
      <c r="C7" s="17" t="s">
        <v>97</v>
      </c>
      <c r="D7" s="67"/>
      <c r="E7" s="67"/>
      <c r="F7" s="13"/>
      <c r="G7" s="59"/>
    </row>
    <row r="8" spans="1:7" s="1" customFormat="1" ht="9.75" customHeight="1">
      <c r="A8" s="101"/>
      <c r="B8" s="102"/>
      <c r="C8" s="17" t="s">
        <v>124</v>
      </c>
      <c r="D8" s="67">
        <v>0.5</v>
      </c>
      <c r="E8" s="67">
        <v>0.5</v>
      </c>
      <c r="F8" s="13"/>
      <c r="G8" s="59"/>
    </row>
    <row r="9" spans="1:7" s="1" customFormat="1" ht="12" customHeight="1">
      <c r="A9" s="101"/>
      <c r="B9" s="102"/>
      <c r="C9" s="7" t="s">
        <v>90</v>
      </c>
      <c r="D9" s="67"/>
      <c r="E9" s="67"/>
      <c r="F9" s="13"/>
      <c r="G9" s="59"/>
    </row>
    <row r="10" spans="1:7" s="1" customFormat="1" ht="9.75" customHeight="1">
      <c r="A10" s="101"/>
      <c r="B10" s="102"/>
      <c r="C10" s="17" t="s">
        <v>98</v>
      </c>
      <c r="D10" s="67"/>
      <c r="E10" s="67"/>
      <c r="F10" s="13"/>
      <c r="G10" s="59"/>
    </row>
    <row r="11" spans="1:7" s="1" customFormat="1" ht="9.75" customHeight="1">
      <c r="A11" s="101"/>
      <c r="B11" s="102"/>
      <c r="C11" s="17" t="s">
        <v>89</v>
      </c>
      <c r="D11" s="67"/>
      <c r="E11" s="67"/>
      <c r="F11" s="13" t="s">
        <v>118</v>
      </c>
      <c r="G11" s="59"/>
    </row>
    <row r="12" spans="1:7" s="1" customFormat="1" ht="9.75" customHeight="1">
      <c r="A12" s="101"/>
      <c r="B12" s="102"/>
      <c r="C12" s="17" t="s">
        <v>125</v>
      </c>
      <c r="D12" s="67">
        <v>0.8</v>
      </c>
      <c r="E12" s="67">
        <v>0.8</v>
      </c>
      <c r="F12" s="13" t="s">
        <v>115</v>
      </c>
      <c r="G12" s="59">
        <v>0.7</v>
      </c>
    </row>
    <row r="13" spans="1:7" s="1" customFormat="1" ht="12" customHeight="1">
      <c r="A13" s="101"/>
      <c r="B13" s="102"/>
      <c r="C13" s="7" t="s">
        <v>92</v>
      </c>
      <c r="D13" s="67"/>
      <c r="E13" s="67"/>
      <c r="F13" s="13"/>
      <c r="G13" s="59"/>
    </row>
    <row r="14" spans="1:7" s="1" customFormat="1" ht="9.75" customHeight="1">
      <c r="A14" s="101"/>
      <c r="B14" s="102"/>
      <c r="C14" s="17" t="s">
        <v>97</v>
      </c>
      <c r="D14" s="67"/>
      <c r="E14" s="67"/>
      <c r="F14" s="13" t="s">
        <v>118</v>
      </c>
      <c r="G14" s="59"/>
    </row>
    <row r="15" spans="1:7" s="1" customFormat="1" ht="9.75" customHeight="1">
      <c r="A15" s="101"/>
      <c r="B15" s="102"/>
      <c r="C15" s="17" t="s">
        <v>126</v>
      </c>
      <c r="D15" s="67">
        <v>0.5</v>
      </c>
      <c r="E15" s="67">
        <v>0.5</v>
      </c>
      <c r="F15" s="13" t="s">
        <v>119</v>
      </c>
      <c r="G15" s="59" t="s">
        <v>120</v>
      </c>
    </row>
    <row r="16" spans="1:7" s="1" customFormat="1" ht="12" customHeight="1">
      <c r="A16" s="101"/>
      <c r="B16" s="102"/>
      <c r="C16" s="7" t="s">
        <v>95</v>
      </c>
      <c r="D16" s="67"/>
      <c r="E16" s="67"/>
      <c r="F16" s="13"/>
      <c r="G16" s="59"/>
    </row>
    <row r="17" spans="1:7" s="1" customFormat="1" ht="9.75" customHeight="1">
      <c r="A17" s="101"/>
      <c r="B17" s="102"/>
      <c r="C17" s="17" t="s">
        <v>96</v>
      </c>
      <c r="D17" s="67"/>
      <c r="E17" s="67"/>
      <c r="F17" s="13" t="s">
        <v>121</v>
      </c>
      <c r="G17" s="59"/>
    </row>
    <row r="18" spans="1:7" s="1" customFormat="1" ht="9.75" customHeight="1">
      <c r="A18" s="101"/>
      <c r="B18" s="102"/>
      <c r="C18" s="17" t="s">
        <v>89</v>
      </c>
      <c r="D18" s="67"/>
      <c r="E18" s="67"/>
      <c r="F18" s="13" t="s">
        <v>122</v>
      </c>
      <c r="G18" s="59"/>
    </row>
    <row r="19" spans="1:7" s="1" customFormat="1" ht="9.75" customHeight="1">
      <c r="A19" s="101"/>
      <c r="B19" s="102"/>
      <c r="C19" s="17" t="s">
        <v>127</v>
      </c>
      <c r="D19" s="67">
        <v>0.8</v>
      </c>
      <c r="E19" s="67">
        <v>0.8</v>
      </c>
      <c r="F19" s="13" t="s">
        <v>123</v>
      </c>
      <c r="G19" s="59" t="s">
        <v>120</v>
      </c>
    </row>
    <row r="20" spans="1:7" s="1" customFormat="1" ht="12" customHeight="1">
      <c r="A20" s="101"/>
      <c r="B20" s="102"/>
      <c r="C20" s="51" t="s">
        <v>94</v>
      </c>
      <c r="D20" s="26"/>
      <c r="E20" s="26"/>
      <c r="F20" s="13"/>
      <c r="G20" s="59"/>
    </row>
    <row r="21" spans="1:7" s="1" customFormat="1" ht="9.75" customHeight="1">
      <c r="A21" s="101"/>
      <c r="B21" s="102"/>
      <c r="C21" s="17" t="s">
        <v>128</v>
      </c>
      <c r="D21" s="67">
        <v>1</v>
      </c>
      <c r="E21" s="67">
        <v>1</v>
      </c>
      <c r="F21" s="13"/>
      <c r="G21" s="59"/>
    </row>
    <row r="22" spans="1:7" s="1" customFormat="1" ht="9.75" customHeight="1">
      <c r="A22" s="101"/>
      <c r="B22" s="102"/>
      <c r="C22" s="17" t="s">
        <v>129</v>
      </c>
      <c r="D22" s="67">
        <v>0.8</v>
      </c>
      <c r="E22" s="67">
        <v>0.8</v>
      </c>
      <c r="F22" s="13"/>
      <c r="G22" s="59"/>
    </row>
    <row r="23" spans="1:7" s="1" customFormat="1" ht="9.75" customHeight="1">
      <c r="A23" s="101"/>
      <c r="B23" s="102"/>
      <c r="C23" s="17" t="s">
        <v>130</v>
      </c>
      <c r="D23" s="67">
        <v>1</v>
      </c>
      <c r="E23" s="67">
        <v>1</v>
      </c>
      <c r="F23" s="13"/>
      <c r="G23" s="59"/>
    </row>
    <row r="24" spans="1:7" s="1" customFormat="1" ht="12" customHeight="1">
      <c r="A24" s="101"/>
      <c r="B24" s="102"/>
      <c r="C24" s="51" t="s">
        <v>99</v>
      </c>
      <c r="D24" s="26"/>
      <c r="E24" s="26"/>
      <c r="F24" s="13"/>
      <c r="G24" s="59"/>
    </row>
    <row r="25" spans="1:7" s="1" customFormat="1" ht="9.75" customHeight="1">
      <c r="A25" s="101"/>
      <c r="B25" s="102"/>
      <c r="C25" s="17" t="s">
        <v>131</v>
      </c>
      <c r="D25" s="67">
        <v>1.5</v>
      </c>
      <c r="E25" s="67">
        <v>1</v>
      </c>
      <c r="F25" s="13"/>
      <c r="G25" s="59"/>
    </row>
    <row r="26" spans="1:7" s="1" customFormat="1" ht="9.75" customHeight="1">
      <c r="A26" s="101"/>
      <c r="B26" s="102"/>
      <c r="C26" s="17" t="s">
        <v>132</v>
      </c>
      <c r="D26" s="67">
        <v>1</v>
      </c>
      <c r="E26" s="67">
        <v>1</v>
      </c>
      <c r="F26" s="13"/>
      <c r="G26" s="59"/>
    </row>
    <row r="27" spans="1:7" s="1" customFormat="1" ht="9.75" customHeight="1">
      <c r="A27" s="103"/>
      <c r="B27" s="104"/>
      <c r="C27" s="17" t="s">
        <v>133</v>
      </c>
      <c r="D27" s="67">
        <v>1.5</v>
      </c>
      <c r="E27" s="67">
        <v>1</v>
      </c>
      <c r="F27" s="13"/>
      <c r="G27" s="59"/>
    </row>
    <row r="28" spans="1:7" s="1" customFormat="1" ht="12" customHeight="1">
      <c r="A28" s="99" t="s">
        <v>103</v>
      </c>
      <c r="B28" s="100"/>
      <c r="C28" s="56" t="s">
        <v>101</v>
      </c>
      <c r="D28" s="108">
        <v>1</v>
      </c>
      <c r="E28" s="108">
        <v>1</v>
      </c>
      <c r="F28" s="105" t="s">
        <v>102</v>
      </c>
      <c r="G28" s="105" t="s">
        <v>102</v>
      </c>
    </row>
    <row r="29" spans="1:7" s="1" customFormat="1" ht="9.75" customHeight="1">
      <c r="A29" s="103"/>
      <c r="B29" s="104"/>
      <c r="C29" s="57" t="s">
        <v>100</v>
      </c>
      <c r="D29" s="109"/>
      <c r="E29" s="109"/>
      <c r="F29" s="106"/>
      <c r="G29" s="106"/>
    </row>
    <row r="30" spans="1:7" s="1" customFormat="1" ht="12" customHeight="1">
      <c r="A30" s="49" t="s">
        <v>104</v>
      </c>
      <c r="B30" s="22"/>
      <c r="C30" s="61" t="s">
        <v>134</v>
      </c>
      <c r="D30" s="12">
        <v>0.3</v>
      </c>
      <c r="E30" s="12">
        <v>0.3</v>
      </c>
      <c r="F30" s="54" t="s">
        <v>102</v>
      </c>
      <c r="G30" s="54" t="s">
        <v>102</v>
      </c>
    </row>
    <row r="31" spans="1:7" s="1" customFormat="1" ht="9.75" customHeight="1">
      <c r="A31" s="49" t="s">
        <v>105</v>
      </c>
      <c r="B31" s="34"/>
      <c r="C31" s="17"/>
      <c r="D31" s="14"/>
      <c r="E31" s="14"/>
      <c r="F31" s="55"/>
      <c r="G31" s="55"/>
    </row>
    <row r="32" spans="1:7" s="1" customFormat="1" ht="9.75" customHeight="1">
      <c r="A32" s="52" t="s">
        <v>106</v>
      </c>
      <c r="B32" s="62"/>
      <c r="C32" s="57" t="s">
        <v>135</v>
      </c>
      <c r="D32" s="53">
        <v>0.25</v>
      </c>
      <c r="E32" s="53">
        <v>0.25</v>
      </c>
      <c r="F32" s="58" t="s">
        <v>102</v>
      </c>
      <c r="G32" s="58" t="s">
        <v>102</v>
      </c>
    </row>
    <row r="33" spans="1:7" s="1" customFormat="1" ht="12" customHeight="1">
      <c r="A33" s="99" t="s">
        <v>107</v>
      </c>
      <c r="B33" s="100"/>
      <c r="C33" s="61" t="s">
        <v>134</v>
      </c>
      <c r="D33" s="12">
        <v>1</v>
      </c>
      <c r="E33" s="12">
        <v>1</v>
      </c>
      <c r="F33" s="105" t="s">
        <v>108</v>
      </c>
      <c r="G33" s="105" t="s">
        <v>109</v>
      </c>
    </row>
    <row r="34" spans="1:7" s="1" customFormat="1" ht="9.75" customHeight="1">
      <c r="A34" s="101"/>
      <c r="B34" s="102"/>
      <c r="C34" s="17"/>
      <c r="D34" s="14"/>
      <c r="E34" s="14"/>
      <c r="F34" s="107"/>
      <c r="G34" s="107"/>
    </row>
    <row r="35" spans="1:7" s="1" customFormat="1" ht="9.75" customHeight="1">
      <c r="A35" s="103"/>
      <c r="B35" s="104"/>
      <c r="C35" s="57" t="s">
        <v>136</v>
      </c>
      <c r="D35" s="53">
        <v>0.5</v>
      </c>
      <c r="E35" s="53">
        <v>0.5</v>
      </c>
      <c r="F35" s="106"/>
      <c r="G35" s="106"/>
    </row>
    <row r="36" spans="1:7" s="1" customFormat="1" ht="12" customHeight="1">
      <c r="A36" s="99" t="s">
        <v>110</v>
      </c>
      <c r="B36" s="100"/>
      <c r="C36" s="61" t="s">
        <v>134</v>
      </c>
      <c r="D36" s="12">
        <v>1</v>
      </c>
      <c r="E36" s="12">
        <v>1</v>
      </c>
      <c r="F36" s="105" t="s">
        <v>108</v>
      </c>
      <c r="G36" s="105" t="s">
        <v>109</v>
      </c>
    </row>
    <row r="37" spans="1:7" s="1" customFormat="1" ht="9.75" customHeight="1">
      <c r="A37" s="101"/>
      <c r="B37" s="102"/>
      <c r="C37" s="17"/>
      <c r="D37" s="14"/>
      <c r="E37" s="14"/>
      <c r="F37" s="107"/>
      <c r="G37" s="107"/>
    </row>
    <row r="38" spans="1:7" s="1" customFormat="1" ht="9.75" customHeight="1">
      <c r="A38" s="103"/>
      <c r="B38" s="104"/>
      <c r="C38" s="57" t="s">
        <v>137</v>
      </c>
      <c r="D38" s="53">
        <v>0.5</v>
      </c>
      <c r="E38" s="53">
        <v>0.5</v>
      </c>
      <c r="F38" s="106"/>
      <c r="G38" s="106"/>
    </row>
    <row r="39" spans="1:7" s="1" customFormat="1" ht="12" customHeight="1">
      <c r="A39" s="110" t="s">
        <v>111</v>
      </c>
      <c r="B39" s="108" t="s">
        <v>112</v>
      </c>
      <c r="C39" s="61" t="s">
        <v>138</v>
      </c>
      <c r="D39" s="48">
        <v>0.8</v>
      </c>
      <c r="E39" s="12">
        <v>0.8</v>
      </c>
      <c r="F39" s="54" t="s">
        <v>143</v>
      </c>
      <c r="G39" s="54"/>
    </row>
    <row r="40" spans="1:7" s="1" customFormat="1" ht="9.75" customHeight="1">
      <c r="A40" s="111"/>
      <c r="B40" s="109"/>
      <c r="C40" s="50" t="s">
        <v>139</v>
      </c>
      <c r="D40" s="65">
        <v>1</v>
      </c>
      <c r="E40" s="14">
        <v>1</v>
      </c>
      <c r="F40" s="14" t="s">
        <v>142</v>
      </c>
      <c r="G40" s="14"/>
    </row>
    <row r="41" spans="1:7" s="1" customFormat="1" ht="9.75" customHeight="1">
      <c r="A41" s="111"/>
      <c r="B41" s="108" t="s">
        <v>113</v>
      </c>
      <c r="C41" s="61" t="s">
        <v>117</v>
      </c>
      <c r="D41" s="48">
        <v>0.8</v>
      </c>
      <c r="E41" s="12">
        <v>0.8</v>
      </c>
      <c r="F41" s="14" t="s">
        <v>115</v>
      </c>
      <c r="G41" s="14">
        <v>0.8</v>
      </c>
    </row>
    <row r="42" spans="1:7" s="1" customFormat="1" ht="9.75" customHeight="1">
      <c r="A42" s="111"/>
      <c r="B42" s="113"/>
      <c r="C42" s="50" t="s">
        <v>140</v>
      </c>
      <c r="D42" s="65">
        <v>0.8</v>
      </c>
      <c r="E42" s="14">
        <v>0.8</v>
      </c>
      <c r="F42" s="14" t="s">
        <v>115</v>
      </c>
      <c r="G42" s="14">
        <v>0.9</v>
      </c>
    </row>
    <row r="43" spans="1:7" s="1" customFormat="1" ht="9.75" customHeight="1">
      <c r="A43" s="112"/>
      <c r="B43" s="109"/>
      <c r="C43" s="57" t="s">
        <v>141</v>
      </c>
      <c r="D43" s="66">
        <v>1</v>
      </c>
      <c r="E43" s="53">
        <v>1</v>
      </c>
      <c r="F43" s="53"/>
      <c r="G43" s="53"/>
    </row>
    <row r="44" spans="1:7" ht="17.25" customHeight="1">
      <c r="A44" s="1" t="s">
        <v>114</v>
      </c>
      <c r="B44" s="1"/>
      <c r="C44" s="1"/>
    </row>
    <row r="45" spans="1:7" s="1" customFormat="1" ht="9.75" customHeight="1">
      <c r="A45" s="63"/>
      <c r="B45" s="63"/>
      <c r="C45" s="60"/>
      <c r="D45" s="20"/>
      <c r="E45" s="20"/>
      <c r="F45" s="64"/>
      <c r="G45" s="64"/>
    </row>
    <row r="46" spans="1:7" s="1" customFormat="1" ht="9.75" customHeight="1">
      <c r="A46" s="63"/>
      <c r="B46" s="63"/>
      <c r="C46" s="60"/>
      <c r="D46" s="20"/>
      <c r="E46" s="20"/>
      <c r="F46" s="64"/>
      <c r="G46" s="64"/>
    </row>
    <row r="47" spans="1:7" ht="15.75" customHeight="1">
      <c r="A47" s="23"/>
      <c r="B47" s="1"/>
      <c r="C47" s="1"/>
    </row>
    <row r="48" spans="1:7" ht="11.4" customHeight="1">
      <c r="A48" s="23"/>
      <c r="B48" s="1"/>
      <c r="C48" s="1"/>
    </row>
    <row r="49" spans="1:3" ht="11.4" customHeight="1">
      <c r="A49" s="23"/>
      <c r="B49" s="1"/>
      <c r="C49" s="1"/>
    </row>
    <row r="50" spans="1:3" ht="11.4" customHeight="1">
      <c r="A50" s="24"/>
      <c r="B50" s="1"/>
      <c r="C50" s="1"/>
    </row>
    <row r="51" spans="1:3" ht="11.4" customHeight="1">
      <c r="B51" s="25"/>
      <c r="C51" s="25"/>
    </row>
    <row r="52" spans="1:3" ht="15.75" customHeight="1">
      <c r="A52" s="23"/>
      <c r="B52" s="1"/>
      <c r="C52" s="1"/>
    </row>
    <row r="53" spans="1:3" ht="11.4" customHeight="1">
      <c r="A53" s="23"/>
      <c r="B53" s="1"/>
      <c r="C53" s="1"/>
    </row>
    <row r="54" spans="1:3" ht="15.75" customHeight="1">
      <c r="A54" s="23"/>
      <c r="B54" s="1"/>
      <c r="C54" s="1"/>
    </row>
    <row r="55" spans="1:3" ht="15.75" customHeight="1">
      <c r="A55" s="23"/>
      <c r="B55" s="1"/>
      <c r="C55" s="1"/>
    </row>
    <row r="56" spans="1:3" ht="15.75" customHeight="1">
      <c r="A56" s="23"/>
      <c r="B56" s="1"/>
      <c r="C56" s="1"/>
    </row>
  </sheetData>
  <mergeCells count="18">
    <mergeCell ref="A36:B38"/>
    <mergeCell ref="F36:F38"/>
    <mergeCell ref="G36:G38"/>
    <mergeCell ref="A39:A43"/>
    <mergeCell ref="B39:B40"/>
    <mergeCell ref="B41:B43"/>
    <mergeCell ref="A33:B35"/>
    <mergeCell ref="F33:F35"/>
    <mergeCell ref="G33:G35"/>
    <mergeCell ref="A28:B29"/>
    <mergeCell ref="D28:D29"/>
    <mergeCell ref="E28:E29"/>
    <mergeCell ref="F28:F29"/>
    <mergeCell ref="A1:G1"/>
    <mergeCell ref="A2:B3"/>
    <mergeCell ref="C2:C3"/>
    <mergeCell ref="A4:B27"/>
    <mergeCell ref="G28:G29"/>
  </mergeCells>
  <phoneticPr fontId="0"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3:C16"/>
  <sheetViews>
    <sheetView tabSelected="1" zoomScale="90" workbookViewId="0">
      <selection activeCell="A12" sqref="A12"/>
    </sheetView>
  </sheetViews>
  <sheetFormatPr defaultRowHeight="13.2"/>
  <cols>
    <col min="1" max="1" width="43.109375" customWidth="1"/>
    <col min="2" max="2" width="16.44140625" customWidth="1"/>
  </cols>
  <sheetData>
    <row r="3" spans="1:3" ht="24.9" customHeight="1">
      <c r="A3" s="80" t="s">
        <v>147</v>
      </c>
      <c r="B3" s="114"/>
      <c r="C3" s="68"/>
    </row>
    <row r="4" spans="1:3" ht="17.25" customHeight="1">
      <c r="A4" s="69" t="s">
        <v>144</v>
      </c>
      <c r="B4" s="70" t="s">
        <v>146</v>
      </c>
      <c r="C4" s="68"/>
    </row>
    <row r="5" spans="1:3" s="1" customFormat="1" ht="9.75" customHeight="1">
      <c r="A5" s="63"/>
    </row>
    <row r="6" spans="1:3" s="1" customFormat="1" ht="9.75" customHeight="1">
      <c r="A6" s="63"/>
    </row>
    <row r="7" spans="1:3" ht="15.75" customHeight="1">
      <c r="A7" s="23"/>
    </row>
    <row r="8" spans="1:3" ht="11.4" customHeight="1">
      <c r="A8" s="23"/>
    </row>
    <row r="9" spans="1:3" ht="11.4" customHeight="1">
      <c r="A9" s="23"/>
    </row>
    <row r="10" spans="1:3" ht="11.4" customHeight="1">
      <c r="A10" s="24"/>
    </row>
    <row r="11" spans="1:3" ht="11.4" customHeight="1"/>
    <row r="12" spans="1:3" ht="15.75" customHeight="1">
      <c r="A12" s="23"/>
    </row>
    <row r="13" spans="1:3" ht="11.4" customHeight="1">
      <c r="A13" s="23"/>
    </row>
    <row r="14" spans="1:3" ht="15.75" customHeight="1">
      <c r="A14" s="23"/>
    </row>
    <row r="15" spans="1:3" ht="15.75" customHeight="1">
      <c r="A15" s="23"/>
    </row>
    <row r="16" spans="1:3" ht="15.75" customHeight="1">
      <c r="A16" s="23"/>
    </row>
  </sheetData>
  <mergeCells count="1">
    <mergeCell ref="A3:B3"/>
  </mergeCells>
  <phoneticPr fontId="0" type="noConversion"/>
  <pageMargins left="0.75" right="0.75" top="1" bottom="1" header="0.5" footer="0.5"/>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TABELLA A</vt:lpstr>
      <vt:lpstr>TABELLA B</vt:lpstr>
      <vt:lpstr>TABELLA C </vt:lpstr>
      <vt:lpstr>TABELLA D</vt:lpstr>
      <vt:lpstr>COSTO COSTRUZIONE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VILLAR PEROSA</dc:creator>
  <cp:lastModifiedBy>claudio</cp:lastModifiedBy>
  <cp:lastPrinted>2021-06-21T12:49:08Z</cp:lastPrinted>
  <dcterms:created xsi:type="dcterms:W3CDTF">2006-05-18T08:09:37Z</dcterms:created>
  <dcterms:modified xsi:type="dcterms:W3CDTF">2021-06-21T12:50:11Z</dcterms:modified>
</cp:coreProperties>
</file>